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 tabRatio="768" firstSheet="8" activeTab="19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COMPONENTE 2" sheetId="39" r:id="rId7"/>
    <sheet name="ACT 2.1" sheetId="60" r:id="rId8"/>
    <sheet name="COMPONENTE 3" sheetId="45" r:id="rId9"/>
    <sheet name="ACT 3.1" sheetId="65" r:id="rId10"/>
    <sheet name="COMPONENTE 4" sheetId="48" r:id="rId11"/>
    <sheet name="ACT 4.1" sheetId="71" r:id="rId12"/>
    <sheet name="ACT 4.2" sheetId="151" r:id="rId13"/>
    <sheet name="COMPONENTE 5" sheetId="148" r:id="rId14"/>
    <sheet name="ACT 5.1" sheetId="149" r:id="rId15"/>
    <sheet name="ACT 5.2" sheetId="150" r:id="rId16"/>
    <sheet name="ACT 5.3" sheetId="152" r:id="rId17"/>
    <sheet name="ACT 5.4" sheetId="153" r:id="rId18"/>
    <sheet name="ACT 5.5" sheetId="154" r:id="rId19"/>
    <sheet name="ACT 5.6" sheetId="156" r:id="rId20"/>
  </sheets>
  <definedNames>
    <definedName name="_xlnm.Print_Area" localSheetId="4">'ACT 1.1'!$A$1:$Q$28</definedName>
    <definedName name="_xlnm.Print_Area" localSheetId="5">'ACT 1.2'!$A$1:$Q$28</definedName>
    <definedName name="_xlnm.Print_Area" localSheetId="7">'ACT 2.1'!$A$1:$Q$28</definedName>
    <definedName name="_xlnm.Print_Area" localSheetId="9">'ACT 3.1'!$A$1:$Q$28</definedName>
    <definedName name="_xlnm.Print_Area" localSheetId="11">'ACT 4.1'!$A$1:$Q$28</definedName>
    <definedName name="_xlnm.Print_Area" localSheetId="12">'ACT 4.2'!$A$1:$Q$29</definedName>
    <definedName name="_xlnm.Print_Area" localSheetId="14">'ACT 5.1'!$A$1:$Q$30</definedName>
    <definedName name="_xlnm.Print_Area" localSheetId="15">'ACT 5.2'!$A$1:$Q$29</definedName>
    <definedName name="_xlnm.Print_Area" localSheetId="16">'ACT 5.3'!$A$1:$Q$30</definedName>
    <definedName name="_xlnm.Print_Area" localSheetId="17">'ACT 5.4'!$A$1:$Q$29</definedName>
    <definedName name="_xlnm.Print_Area" localSheetId="18">'ACT 5.5'!$A$1:$Q$30</definedName>
    <definedName name="_xlnm.Print_Area" localSheetId="19">'ACT 5.6'!$A$1:$Q$29</definedName>
    <definedName name="_xlnm.Print_Area" localSheetId="3">'COMPONENTE 1'!$A$1:$Q$27</definedName>
    <definedName name="_xlnm.Print_Area" localSheetId="6">'COMPONENTE 2'!$A$1:$Q$28</definedName>
    <definedName name="_xlnm.Print_Area" localSheetId="8">'COMPONENTE 3'!$A$1:$Q$28</definedName>
    <definedName name="_xlnm.Print_Area" localSheetId="10">'COMPONENTE 4'!$A$1:$Q$28</definedName>
    <definedName name="_xlnm.Print_Area" localSheetId="13">'COMPONENTE 5'!$A$1:$Q$30</definedName>
    <definedName name="_xlnm.Print_Area" localSheetId="1">FIN!$A$1:$Q$28</definedName>
    <definedName name="_xlnm.Print_Area" localSheetId="0">MIR!$A$1:$L$37</definedName>
    <definedName name="_xlnm.Print_Area" localSheetId="2">PROPOSITO!$A$1:$Q$28</definedName>
    <definedName name="_xlnm.Print_Titles" localSheetId="4">'ACT 1.1'!$1:$1</definedName>
    <definedName name="_xlnm.Print_Titles" localSheetId="5">'ACT 1.2'!$1:$1</definedName>
    <definedName name="_xlnm.Print_Titles" localSheetId="7">'ACT 2.1'!$1:$1</definedName>
    <definedName name="_xlnm.Print_Titles" localSheetId="9">'ACT 3.1'!$1:$1</definedName>
    <definedName name="_xlnm.Print_Titles" localSheetId="11">'ACT 4.1'!$1:$1</definedName>
    <definedName name="_xlnm.Print_Titles" localSheetId="12">'ACT 4.2'!$1:$1</definedName>
    <definedName name="_xlnm.Print_Titles" localSheetId="14">'ACT 5.1'!$1:$1</definedName>
    <definedName name="_xlnm.Print_Titles" localSheetId="15">'ACT 5.2'!$1:$1</definedName>
    <definedName name="_xlnm.Print_Titles" localSheetId="16">'ACT 5.3'!$1:$1</definedName>
    <definedName name="_xlnm.Print_Titles" localSheetId="17">'ACT 5.4'!$1:$1</definedName>
    <definedName name="_xlnm.Print_Titles" localSheetId="18">'ACT 5.5'!$1:$1</definedName>
    <definedName name="_xlnm.Print_Titles" localSheetId="19">'ACT 5.6'!$1:$1</definedName>
    <definedName name="_xlnm.Print_Titles" localSheetId="3">'COMPONENTE 1'!$1:$1</definedName>
    <definedName name="_xlnm.Print_Titles" localSheetId="6">'COMPONENTE 2'!$1:$1</definedName>
    <definedName name="_xlnm.Print_Titles" localSheetId="8">'COMPONENTE 3'!$1:$1</definedName>
    <definedName name="_xlnm.Print_Titles" localSheetId="10">'COMPONENTE 4'!$1:$1</definedName>
    <definedName name="_xlnm.Print_Titles" localSheetId="13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4" l="1"/>
  <c r="N24" i="44"/>
  <c r="N23" i="44"/>
  <c r="L25" i="44"/>
  <c r="K25" i="44"/>
  <c r="J25" i="44"/>
  <c r="J25" i="48" l="1"/>
  <c r="K25" i="48"/>
  <c r="L25" i="48"/>
  <c r="J25" i="45"/>
  <c r="K25" i="45"/>
  <c r="L25" i="45"/>
  <c r="J25" i="39"/>
  <c r="K25" i="39"/>
  <c r="L25" i="39"/>
  <c r="N24" i="43" l="1"/>
  <c r="L25" i="43" l="1"/>
  <c r="K25" i="43"/>
  <c r="J25" i="43"/>
  <c r="O25" i="43"/>
  <c r="M25" i="43"/>
  <c r="N23" i="43"/>
  <c r="L25" i="148"/>
  <c r="K25" i="148"/>
  <c r="J25" i="148"/>
  <c r="M25" i="40" l="1"/>
  <c r="L25" i="40"/>
  <c r="K25" i="40"/>
  <c r="J25" i="40"/>
  <c r="N24" i="40" l="1"/>
  <c r="D17" i="43" l="1"/>
  <c r="P16" i="43"/>
  <c r="D12" i="43"/>
  <c r="D12" i="156" l="1"/>
  <c r="M25" i="156"/>
  <c r="N24" i="156"/>
  <c r="N23" i="156"/>
  <c r="D17" i="156"/>
  <c r="P16" i="156"/>
  <c r="F8" i="156"/>
  <c r="P7" i="156"/>
  <c r="K7" i="156"/>
  <c r="J7" i="156"/>
  <c r="B7" i="156"/>
  <c r="A7" i="156"/>
  <c r="D12" i="154"/>
  <c r="D12" i="153"/>
  <c r="D12" i="152"/>
  <c r="D12" i="150"/>
  <c r="M25" i="154"/>
  <c r="N24" i="154"/>
  <c r="N23" i="154"/>
  <c r="D17" i="154"/>
  <c r="P16" i="154"/>
  <c r="F8" i="154"/>
  <c r="P7" i="154"/>
  <c r="K7" i="154"/>
  <c r="J7" i="154"/>
  <c r="B7" i="154"/>
  <c r="A7" i="154"/>
  <c r="M25" i="153"/>
  <c r="N24" i="153"/>
  <c r="N23" i="153"/>
  <c r="D17" i="153"/>
  <c r="P16" i="153"/>
  <c r="F8" i="153"/>
  <c r="P7" i="153"/>
  <c r="K7" i="153"/>
  <c r="J7" i="153"/>
  <c r="B7" i="153"/>
  <c r="A7" i="153"/>
  <c r="M25" i="152"/>
  <c r="N24" i="152"/>
  <c r="N23" i="152"/>
  <c r="D17" i="152"/>
  <c r="P16" i="152"/>
  <c r="F8" i="152"/>
  <c r="P7" i="152"/>
  <c r="K7" i="152"/>
  <c r="J7" i="152"/>
  <c r="B7" i="152"/>
  <c r="A7" i="152"/>
  <c r="M25" i="151"/>
  <c r="L25" i="151"/>
  <c r="N24" i="151"/>
  <c r="N23" i="151"/>
  <c r="D17" i="151"/>
  <c r="P16" i="151"/>
  <c r="D12" i="151"/>
  <c r="F8" i="151"/>
  <c r="P7" i="151"/>
  <c r="K7" i="151"/>
  <c r="J7" i="151"/>
  <c r="B7" i="151"/>
  <c r="A7" i="151"/>
  <c r="N24" i="54" l="1"/>
  <c r="N23" i="54"/>
  <c r="N24" i="41"/>
  <c r="N23" i="41"/>
  <c r="N25" i="44" l="1"/>
  <c r="M25" i="39"/>
  <c r="D17" i="148" l="1"/>
  <c r="D12" i="149"/>
  <c r="P16" i="44" l="1"/>
  <c r="O25" i="39" l="1"/>
  <c r="D17" i="150"/>
  <c r="P16" i="150"/>
  <c r="D17" i="149"/>
  <c r="P16" i="149"/>
  <c r="D12" i="148"/>
  <c r="M25" i="150"/>
  <c r="N24" i="150"/>
  <c r="N23" i="150"/>
  <c r="F8" i="150"/>
  <c r="P7" i="150"/>
  <c r="K7" i="150"/>
  <c r="J7" i="150"/>
  <c r="B7" i="150"/>
  <c r="A7" i="150"/>
  <c r="M25" i="149"/>
  <c r="N24" i="149"/>
  <c r="N23" i="149"/>
  <c r="F8" i="149"/>
  <c r="P7" i="149"/>
  <c r="K7" i="149"/>
  <c r="J7" i="149"/>
  <c r="B7" i="149"/>
  <c r="A7" i="149"/>
  <c r="M25" i="148"/>
  <c r="N24" i="148"/>
  <c r="N23" i="148"/>
  <c r="F8" i="148"/>
  <c r="P7" i="148"/>
  <c r="K7" i="148"/>
  <c r="J7" i="148"/>
  <c r="B7" i="148"/>
  <c r="A7" i="148"/>
  <c r="D17" i="40"/>
  <c r="N23" i="40"/>
  <c r="N25" i="148" l="1"/>
  <c r="D17" i="60" l="1"/>
  <c r="N24" i="39" l="1"/>
  <c r="N23" i="39"/>
  <c r="N25" i="39" l="1"/>
  <c r="D17" i="71" l="1"/>
  <c r="P16" i="71"/>
  <c r="D12" i="71"/>
  <c r="M25" i="71"/>
  <c r="L25" i="71"/>
  <c r="K25" i="71"/>
  <c r="J25" i="71"/>
  <c r="N24" i="71"/>
  <c r="N23" i="71"/>
  <c r="F8" i="71"/>
  <c r="P7" i="71"/>
  <c r="K7" i="71"/>
  <c r="J7" i="71"/>
  <c r="B7" i="71"/>
  <c r="A7" i="71"/>
  <c r="D17" i="65"/>
  <c r="P16" i="65"/>
  <c r="D12" i="65"/>
  <c r="M25" i="65"/>
  <c r="L25" i="65"/>
  <c r="K25" i="65"/>
  <c r="J25" i="65"/>
  <c r="N24" i="65"/>
  <c r="N23" i="65"/>
  <c r="F8" i="65"/>
  <c r="P7" i="65"/>
  <c r="K7" i="65"/>
  <c r="J7" i="65"/>
  <c r="B7" i="65"/>
  <c r="A7" i="65"/>
  <c r="P16" i="60"/>
  <c r="D12" i="60"/>
  <c r="M25" i="60"/>
  <c r="L25" i="60"/>
  <c r="K25" i="60"/>
  <c r="J25" i="60"/>
  <c r="N24" i="60"/>
  <c r="N23" i="60"/>
  <c r="F8" i="60"/>
  <c r="P7" i="60"/>
  <c r="K7" i="60"/>
  <c r="J7" i="60"/>
  <c r="B7" i="60"/>
  <c r="A7" i="60"/>
  <c r="D17" i="54"/>
  <c r="P16" i="54"/>
  <c r="D12" i="54"/>
  <c r="M25" i="54"/>
  <c r="L25" i="54"/>
  <c r="K25" i="54"/>
  <c r="J25" i="54"/>
  <c r="F8" i="54"/>
  <c r="P7" i="54"/>
  <c r="K7" i="54"/>
  <c r="J7" i="54"/>
  <c r="B7" i="54"/>
  <c r="A7" i="54"/>
  <c r="M25" i="41"/>
  <c r="L25" i="41"/>
  <c r="K25" i="41"/>
  <c r="J25" i="41"/>
  <c r="P16" i="41"/>
  <c r="D17" i="41"/>
  <c r="D12" i="41"/>
  <c r="N24" i="48" l="1"/>
  <c r="N23" i="48"/>
  <c r="M25" i="48"/>
  <c r="D17" i="48"/>
  <c r="D12" i="48"/>
  <c r="N24" i="45"/>
  <c r="N23" i="45"/>
  <c r="M25" i="45"/>
  <c r="D17" i="45"/>
  <c r="D12" i="45"/>
  <c r="D17" i="39"/>
  <c r="D12" i="39"/>
  <c r="N25" i="45" l="1"/>
  <c r="N25" i="48"/>
  <c r="D12" i="40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<sst xmlns="http://schemas.openxmlformats.org/spreadsheetml/2006/main" count="1078" uniqueCount="215">
  <si>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</si>
  <si>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</si>
  <si>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</si>
  <si>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</si>
  <si>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</si>
  <si>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</si>
  <si>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</si>
  <si>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</si>
  <si>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</si>
  <si>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</si>
  <si>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</si>
  <si>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</si>
  <si>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</si>
  <si>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</si>
  <si>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</si>
  <si>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</si>
  <si>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</si>
  <si>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</si>
  <si>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</si>
  <si>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</si>
  <si>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</si>
  <si>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</si>
  <si>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</si>
  <si>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</si>
  <si>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</si>
  <si>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</si>
  <si>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</si>
  <si>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</si>
  <si>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</si>
  <si>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</si>
  <si>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</si>
  <si>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</si>
  <si>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</si>
  <si>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</si>
  <si>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</si>
  <si>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</si>
  <si>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</si>
  <si>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</si>
  <si>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</si>
  <si>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</si>
  <si>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</si>
  <si>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</si>
  <si>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1.2</t>
  </si>
  <si>
    <t>Actividad 2.1</t>
  </si>
  <si>
    <t>Actividad 3.1</t>
  </si>
  <si>
    <t>Actividad 4.1</t>
  </si>
  <si>
    <t>Actividad 4.2</t>
  </si>
  <si>
    <t>COMPONENTE 3</t>
  </si>
  <si>
    <t>COMPONENTE 4</t>
  </si>
  <si>
    <t>Eficacia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</si>
  <si>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</si>
  <si>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</si>
  <si>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</si>
  <si>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</si>
  <si>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</si>
  <si>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</si>
  <si>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</si>
  <si>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</si>
  <si>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Descendente</t>
  </si>
  <si>
    <t>Gestión</t>
  </si>
  <si>
    <t xml:space="preserve">Porcentaje   </t>
  </si>
  <si>
    <t xml:space="preserve">Porcentaje  </t>
  </si>
  <si>
    <t>Actividad 5.1</t>
  </si>
  <si>
    <t>Actividad 5.2</t>
  </si>
  <si>
    <t>Propósito = Programa P.</t>
  </si>
  <si>
    <t>Componente 1 = Subprograma</t>
  </si>
  <si>
    <t>Componente 2 = Subprograma</t>
  </si>
  <si>
    <t>Componente 3 = Subprograma</t>
  </si>
  <si>
    <t>Componente 5 = Subprograma</t>
  </si>
  <si>
    <t>Componente 4 = Subprograma</t>
  </si>
  <si>
    <t>COMPONENTE 5</t>
  </si>
  <si>
    <t>FONDO DE APORTACIONES PARA LA INFRAESTRUCTURA SOCIAL MUNICIPAL Y LAS DEMARCACIONES TERRITORIALES DEL DISTRITO FEDERAL</t>
  </si>
  <si>
    <t>Objetivo estratégico del fondo federal</t>
  </si>
  <si>
    <t>MATRIZ DE INDICADORES DE RESULTADOS DE FONDOS FEDERALES QURE RECIBE EL MUNICIPIO DE GUAYMAS</t>
  </si>
  <si>
    <t>Urbanización de colonias pobres.</t>
  </si>
  <si>
    <t>Electrificación en zonas rurales y colonias pobres.</t>
  </si>
  <si>
    <t>Mejoramiento de vivienda e infraestructura social.</t>
  </si>
  <si>
    <t>Mejorar las condiciones de vida de la población en pobreza extrema, localidades con alto o muy alto nivel de rezago social y zonas de atención prioritaria del municipio mediante el financiamiento de obras, acciones sociales básicas e inversiones.</t>
  </si>
  <si>
    <t>Mejorar las condiciones de vida de población en pobreza extrema, localidades con alto o muy alto nivel de rezago social y zonas de atención prioritaria del municipio mediante el financiamiento de obras, acciones sociales básicas e inversiones.</t>
  </si>
  <si>
    <t>Suministro de agua potable, alcantarillado, drenaje y/o letrinas.</t>
  </si>
  <si>
    <t>2</t>
  </si>
  <si>
    <t>Desarrollo urbano y crecimiento sustentable en infraestructura</t>
  </si>
  <si>
    <t>08</t>
  </si>
  <si>
    <t>Dirección General de Infraestructura Urbana y Ecología</t>
  </si>
  <si>
    <t>Planear, controlar y ejecutar las obras y construcciones de infraestructura social en la ciudad y comunidades urbanas.</t>
  </si>
  <si>
    <t>Red hidraúlica construida y ampliada.</t>
  </si>
  <si>
    <t>Red sanitaria construida y ampliada.</t>
  </si>
  <si>
    <t>Vialidades pavimentadas con concreto hidraúlico.</t>
  </si>
  <si>
    <t>Red eléctrica ampliada.</t>
  </si>
  <si>
    <t>Plazas públicas construidas.</t>
  </si>
  <si>
    <t>Inversión en mejora de la gestión municipal y gastos indirectos.</t>
  </si>
  <si>
    <t>Actividad 5.3</t>
  </si>
  <si>
    <t>Actividad 5.4</t>
  </si>
  <si>
    <t>Actividad 5.5</t>
  </si>
  <si>
    <t>Actividad 5.6</t>
  </si>
  <si>
    <t>Espacios físicos acondicionados.</t>
  </si>
  <si>
    <t>Software y hardware adquirido.</t>
  </si>
  <si>
    <t>Cursos de capacitación y acualización de personal realizados.</t>
  </si>
  <si>
    <t>Equipo fotográfico GPS adquirido.</t>
  </si>
  <si>
    <t>Equipo básico de medición adquirido.</t>
  </si>
  <si>
    <t>Proyectos evaluados y con diagnóstico, obras verificadas y con seguimiento.</t>
  </si>
  <si>
    <t>Se reciben recursos federales para electrificar zonas rurales y colonias pobres con deficiencias.</t>
  </si>
  <si>
    <t>Porcentaje de cobertura de vialidades pavimentadas con concreto hidráulico.</t>
  </si>
  <si>
    <t>Porcentaje de cobertura de red hidraúlica.</t>
  </si>
  <si>
    <t>Porcentaje de cobertura de red sanitaria.</t>
  </si>
  <si>
    <t>Porcentaje de cobertura de red eléctrica.</t>
  </si>
  <si>
    <t>Se reciben recursos federales para inversión en mejoramiento de vivienda e infraestructura social.</t>
  </si>
  <si>
    <t>Porcentaje de cumplimiento de plazas públicas construidas.</t>
  </si>
  <si>
    <t>Porcentaje de cumplimiento de espacios físicos acondicionados.</t>
  </si>
  <si>
    <t>Porcentaje de cumplimiento de adquisición de software y hardware.</t>
  </si>
  <si>
    <t>Porcentaje de cumplimiento de cursos de capacitación y actualización de personal realizados.</t>
  </si>
  <si>
    <t>Porcentaje de cumplimiento de adquisición de equipo básico de medición.</t>
  </si>
  <si>
    <t>Porcentaje de cumplimiento de proyectos evaluados y con diagnóstico, obras verificadas y con seguimiento.</t>
  </si>
  <si>
    <t>Porentaje de ejecución de obras públicas de infraestructura social en área urbana y rural.</t>
  </si>
  <si>
    <t>Mide el porcentaje de ejecución de obras públicas en infraestructura social en área urbana y rural.</t>
  </si>
  <si>
    <t>(Obras públicas de infraestructura social ejecutada/Obras públicas de infraestructura social programada a ejecutar)*100</t>
  </si>
  <si>
    <t>Obras públicas de infraestructura social ejecutada.</t>
  </si>
  <si>
    <t>Obras públicas de infraestructura social programada a ejecutar.</t>
  </si>
  <si>
    <t>Mide el porcentaje de cobertura de vialidades pavimentadas con concreto hidráulico.</t>
  </si>
  <si>
    <t>(Vialidades pavimentadas con concreto hidráulico/Vialidades programadas a pavimentar con concreto hidráulico)*100</t>
  </si>
  <si>
    <t>Vialidades pavimentadas con concreto hidráulico.</t>
  </si>
  <si>
    <t>Vialidades programadas a pavimentar con concreto hidráulico.</t>
  </si>
  <si>
    <t>Mide el porcentaje de cobertura de red eléctrica.</t>
  </si>
  <si>
    <t>Mide el porcentaje de cobertura de cuartos dormitorios construidos.</t>
  </si>
  <si>
    <t xml:space="preserve">Porcentaje </t>
  </si>
  <si>
    <t>Mide el porcentaje de cumplimiento de plazas públicas construidas.</t>
  </si>
  <si>
    <t>(Plazas públicas construidas/Plazas públicas programadas a construir)*100</t>
  </si>
  <si>
    <t>Mide el porcentaje de cumplimiento de espacios físicos acondicionados.</t>
  </si>
  <si>
    <t>(Espacios físicos acondicionados/Espacios físicos programados a acondicionar)*100</t>
  </si>
  <si>
    <t>Espacios físicos programados a acondicionar.</t>
  </si>
  <si>
    <t>Mide el porcentaje de cumplimiento de adquisición de software y hardware.</t>
  </si>
  <si>
    <t>(Hardware y software adquirido/Hardware y sofware programado a adquirir)*100</t>
  </si>
  <si>
    <t>Hardware y software adquirido.</t>
  </si>
  <si>
    <t>Hardware y software programado a adquirir.</t>
  </si>
  <si>
    <t>Mide el porcentaje de cumplimiento de cursos de capacitación y actualización de personal realizados.</t>
  </si>
  <si>
    <t>(Cursos de capacitación y actualización de personal realizados/Cursos de capacitación y actualización de personal programados a realizar)*100</t>
  </si>
  <si>
    <t>Cursos de capacitación y actualización de personal realizados.</t>
  </si>
  <si>
    <t>Cursos de capacitación y actualización de personal programados a realizar.</t>
  </si>
  <si>
    <t>Mide el porcentaje de cumplimiento de adquisición de equipo fotográfico GPS.</t>
  </si>
  <si>
    <t>Porcentaje de cumplimiento de adquisición de equipo fotográfico GPS.</t>
  </si>
  <si>
    <t>(Equipo fotográfico GPS adquirido/Equipo fotográfico GPS programado a adquirir)*100</t>
  </si>
  <si>
    <t>Equipo fotográfico GPS.</t>
  </si>
  <si>
    <t>Equipo fotográfico GPS programado a adquirir.</t>
  </si>
  <si>
    <t>Mide el porcentaje de cumplimiento de adquisición de equipo básico de medición.</t>
  </si>
  <si>
    <t>(Equipo básico de medición adquirido/Equipo básico de medición programado a adquirir)*100</t>
  </si>
  <si>
    <t>Equipo básico de medición programado a adquirir.</t>
  </si>
  <si>
    <t>Mide el porcentaje de cumplimiento de proyectos evaluados y con diagnóstico, obras verificadas y con seguimiento.</t>
  </si>
  <si>
    <t>(Proyectos evaluados y con diagnóstico, obras verificadas y con seguimiento ejecutadas/Proyectos evaluados y con diagnóstico, obras verificasas y con seguimiento programadas a ejecutar)*100</t>
  </si>
  <si>
    <t>Proyectos evaluados y con diagnóstico, obras verificadas y con seguimiento ejecutadas.</t>
  </si>
  <si>
    <t>Proyectos evaluados y con diagnóstico, obras verificasas y con seguimiento programadas a ejecutar.</t>
  </si>
  <si>
    <t>Número de acciones</t>
  </si>
  <si>
    <t>Obras</t>
  </si>
  <si>
    <t>Mide el porcentaje de cobertura de red hidráulica.</t>
  </si>
  <si>
    <t>(Red hidráulica instalada/Red hidráulica programada a instalar)*100</t>
  </si>
  <si>
    <t>Red hidráulica instalada.</t>
  </si>
  <si>
    <t>Red hidráulica programada a instalar.</t>
  </si>
  <si>
    <t>Mide el porcentaje de cobertura de red sanitaria.</t>
  </si>
  <si>
    <t>(Red sanitaria instalada/Red sanitaria programada a instalar)*100</t>
  </si>
  <si>
    <t>Red sanitaria instalada.</t>
  </si>
  <si>
    <t>Red sanitaria programada a instalar.</t>
  </si>
  <si>
    <t>M2</t>
  </si>
  <si>
    <t>Cuartos dormitorios construidos y cuartos para baños con instalaciones hidrosanitarias construidos.</t>
  </si>
  <si>
    <t>Porcentaje de cobertura de cuartos dormitorios y cuartos para baños con instalaciones hidrosanitarias construidas.</t>
  </si>
  <si>
    <t>Plaza</t>
  </si>
  <si>
    <t>Cuarto</t>
  </si>
  <si>
    <t>Equipo</t>
  </si>
  <si>
    <t>Porcentaje de población beneficiada con cobertura de agua potable, alcantarillado, drenaje y/o letrinas.</t>
  </si>
  <si>
    <t>Porcentaje de población beneficiada con cobertura de vialidades pavimentadas con concreto hidráulico.</t>
  </si>
  <si>
    <t>Porcentaje de población beneficiada con inversión en mejoramiento de vivienda e infraestructura social</t>
  </si>
  <si>
    <t>Porcentaje de población beneficiada con cobertura de electrificación en zonas rurales y colonias pobres.</t>
  </si>
  <si>
    <t>Porcentaje de población beneficiada con inversión en mejora de la gestión municipal y gastos indirectos.</t>
  </si>
  <si>
    <t>Mide el porcentaje de población beneficiada con cobertura de agua potable, alcantarillado, drenaje y/o letrinas en zonas marginadas del municipio.</t>
  </si>
  <si>
    <t>Población beneficiada.</t>
  </si>
  <si>
    <t>Población existente.</t>
  </si>
  <si>
    <t>Personas</t>
  </si>
  <si>
    <t>Mide el porcentaje de población beneficiada con cobertura de vialidades pavimentadas con concreto hidráulico.</t>
  </si>
  <si>
    <t>Mide el porcentaje de población beneficiada con cobertura de electrificación en zonas rurales y colonias pobres.</t>
  </si>
  <si>
    <t>Mide el porcentaje de población beneficiada con inversión en mejoramiento de vivienda e infraestructura social.</t>
  </si>
  <si>
    <t>Mide el porcentaje de población beneficiada con inversión en mejora de la gestión municipal y gastos indirectos.</t>
  </si>
  <si>
    <t>La zona cuenta con las características necesarias para pavimentar con concreto hidráulico.</t>
  </si>
  <si>
    <t>Se cuenta con la disponibilidad de área para la construcción de las plazas.</t>
  </si>
  <si>
    <t>Anual</t>
  </si>
  <si>
    <t>Recibir recursos federales para la mejora de las condiciones de vida de la población que vive en zonas marginadas del municipio.</t>
  </si>
  <si>
    <t>Recibir recursos federales para mejorar en la calidad de vida de las zonas marginadas del municipio.</t>
  </si>
  <si>
    <t>Las condiciones topográficas de la zona permiten el suministro de los servicios mencionados.</t>
  </si>
  <si>
    <t>Las condiciones topográficas de la zona permiten la construcción y ampliación de la red.</t>
  </si>
  <si>
    <t>Recibir recursos federales para obras de urbanización dentro de colonias pobres.</t>
  </si>
  <si>
    <t>Recibir recursos federales para electrificar zonas rurales y colonias pobres con deficiencias.</t>
  </si>
  <si>
    <t>Contar con la disponibilidad de área para la construcción de estos cuartos.</t>
  </si>
  <si>
    <t>(Población beneficiada/Población programada para beneficiarla)*100</t>
  </si>
  <si>
    <t>ML</t>
  </si>
  <si>
    <t>Integración de expedientes unitarios de obra, avance fisico financiero.</t>
  </si>
  <si>
    <t>Informe de avance físico financiero Anexo 12</t>
  </si>
  <si>
    <t>Presupuestos de obra, estimaciones y finiquitos, que van integrados en los expedientes unitarios de obra</t>
  </si>
  <si>
    <t>Contrato de Adquisición, facturas</t>
  </si>
  <si>
    <t>Contrato de Servicios, facturas</t>
  </si>
  <si>
    <t>Se firma convenio PRODIM con Secretaría del Bienestar</t>
  </si>
  <si>
    <t>Metros lineales con cobertura de red eléctrica.</t>
  </si>
  <si>
    <t>Metros lineales programados a cubrir con red eléctrica.</t>
  </si>
  <si>
    <t>Cursos</t>
  </si>
  <si>
    <t>N/A</t>
  </si>
  <si>
    <t>Porcentaje de población beneficiada con obras de infraestructura social municipal.</t>
  </si>
  <si>
    <t>(Población beneficiada/Población programada a beneficiar)*100</t>
  </si>
  <si>
    <t>Población programada a beneficiar.</t>
  </si>
  <si>
    <t>(Metros lineales con cobertura de red eléctrica/Metros lineales programados a cubrir con red eléctrica)*100</t>
  </si>
  <si>
    <t>(Cuartos construidos/Cuartos programados a construir)*100</t>
  </si>
  <si>
    <t>Cuartos construidos.</t>
  </si>
  <si>
    <t>Cuartos programados a construir.</t>
  </si>
  <si>
    <t>Plazas públicas programadas a construir.</t>
  </si>
  <si>
    <t>Obra</t>
  </si>
  <si>
    <t>Compra</t>
  </si>
  <si>
    <t>Mide el porcentaje de población beneficiada con obras de infraestructura social municipal.</t>
  </si>
  <si>
    <t>La población del FIN está conformada por la sumatoria de la población de los 5 componentes.</t>
  </si>
  <si>
    <t>C. ING. VICTOR MARIN MARINEZ</t>
  </si>
  <si>
    <t>C.LCP. CELIDA BOTELLO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</si>
</sst>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_ ;\-0\ "/>
    <numFmt numFmtId="167" formatCode="#,##0_ ;\-#,##0\ "/>
    <numFmt numFmtId="168" formatCode="#,##0_ ;[Red]\-#,##0\ "/>
  </numFmts>
  <fonts count="15" x14ac:knownFonts="1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6" fillId="0" borderId="3" xfId="1" applyNumberFormat="1" applyFont="1" applyFill="1" applyBorder="1" applyAlignment="1">
      <alignment vertical="center"/>
    </xf>
    <xf numFmtId="0" fontId="3" fillId="9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4" fillId="9" borderId="3" xfId="0" applyNumberFormat="1" applyFont="1" applyFill="1" applyBorder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4" fontId="13" fillId="7" borderId="3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165" fontId="9" fillId="0" borderId="3" xfId="2" applyNumberFormat="1" applyFont="1" applyFill="1" applyBorder="1" applyAlignment="1">
      <alignment vertical="center"/>
    </xf>
    <xf numFmtId="1" fontId="9" fillId="0" borderId="3" xfId="0" applyNumberFormat="1" applyFont="1" applyFill="1" applyBorder="1" applyAlignment="1">
      <alignment vertical="center" wrapText="1"/>
    </xf>
    <xf numFmtId="167" fontId="9" fillId="0" borderId="3" xfId="2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vertical="center"/>
    </xf>
    <xf numFmtId="168" fontId="9" fillId="0" borderId="3" xfId="2" applyNumberFormat="1" applyFont="1" applyFill="1" applyBorder="1" applyAlignment="1">
      <alignment vertical="center"/>
    </xf>
    <xf numFmtId="3" fontId="6" fillId="0" borderId="3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 hidden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left" vertical="center" wrapText="1"/>
      <protection locked="0" hidden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65" fontId="9" fillId="0" borderId="3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opLeftCell="A28" zoomScale="60" zoomScaleNormal="60" workbookViewId="0">
      <selection activeCell="B39" sqref="B39"/>
    </sheetView>
  </sheetViews>
  <sheetFormatPr baseColWidth="10" defaultColWidth="11.42578125" defaultRowHeight="12.75" x14ac:dyDescent="0.2"/>
  <cols>
    <col min="1" max="1" width="21.5703125" style="2" customWidth="1"/>
    <col min="2" max="2" width="70.7109375" style="2" customWidth="1"/>
    <col min="3" max="3" width="6.85546875" style="2" customWidth="1"/>
    <col min="4" max="4" width="8.140625" style="2" customWidth="1"/>
    <col min="5" max="5" width="11.2851562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11" style="2" customWidth="1"/>
    <col min="11" max="11" width="54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111" t="s">
        <v>73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s="4" customFormat="1" ht="38.25" customHeight="1" x14ac:dyDescent="0.2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2" s="4" customFormat="1" ht="34.5" customHeight="1" x14ac:dyDescent="0.2">
      <c r="A3" s="92" t="s">
        <v>1</v>
      </c>
      <c r="B3" s="95" t="s">
        <v>2</v>
      </c>
      <c r="C3" s="96"/>
      <c r="D3" s="97"/>
      <c r="E3" s="117" t="s">
        <v>10</v>
      </c>
      <c r="F3" s="118"/>
      <c r="G3" s="118"/>
      <c r="H3" s="118"/>
      <c r="I3" s="119"/>
      <c r="J3" s="117" t="s">
        <v>9</v>
      </c>
      <c r="K3" s="118"/>
      <c r="L3" s="119"/>
    </row>
    <row r="4" spans="1:12" s="4" customFormat="1" ht="32.25" customHeight="1" x14ac:dyDescent="0.2">
      <c r="A4" s="94"/>
      <c r="B4" s="101"/>
      <c r="C4" s="102"/>
      <c r="D4" s="103"/>
      <c r="E4" s="20" t="s">
        <v>3</v>
      </c>
      <c r="F4" s="117" t="s">
        <v>2</v>
      </c>
      <c r="G4" s="118"/>
      <c r="H4" s="118"/>
      <c r="I4" s="119"/>
      <c r="J4" s="20" t="s">
        <v>1</v>
      </c>
      <c r="K4" s="117" t="s">
        <v>2</v>
      </c>
      <c r="L4" s="119"/>
    </row>
    <row r="5" spans="1:12" s="42" customFormat="1" ht="65.25" customHeight="1" x14ac:dyDescent="0.2">
      <c r="A5" s="79" t="s">
        <v>200</v>
      </c>
      <c r="B5" s="104" t="s">
        <v>71</v>
      </c>
      <c r="C5" s="105"/>
      <c r="D5" s="106"/>
      <c r="E5" s="65" t="s">
        <v>80</v>
      </c>
      <c r="F5" s="107" t="s">
        <v>81</v>
      </c>
      <c r="G5" s="107"/>
      <c r="H5" s="107"/>
      <c r="I5" s="107"/>
      <c r="J5" s="66" t="s">
        <v>82</v>
      </c>
      <c r="K5" s="107" t="s">
        <v>83</v>
      </c>
      <c r="L5" s="107"/>
    </row>
    <row r="6" spans="1:12" s="4" customFormat="1" ht="50.25" customHeight="1" x14ac:dyDescent="0.2">
      <c r="A6" s="110" t="s">
        <v>72</v>
      </c>
      <c r="B6" s="110"/>
      <c r="C6" s="108" t="s">
        <v>77</v>
      </c>
      <c r="D6" s="108"/>
      <c r="E6" s="108"/>
      <c r="F6" s="108"/>
      <c r="G6" s="108"/>
      <c r="H6" s="108"/>
      <c r="I6" s="108"/>
      <c r="J6" s="108"/>
      <c r="K6" s="108"/>
      <c r="L6" s="109"/>
    </row>
    <row r="7" spans="1:12" s="4" customFormat="1" ht="16.5" customHeight="1" x14ac:dyDescent="0.2">
      <c r="A7" s="92" t="s">
        <v>4</v>
      </c>
      <c r="B7" s="92" t="s">
        <v>5</v>
      </c>
      <c r="C7" s="95" t="s">
        <v>6</v>
      </c>
      <c r="D7" s="96"/>
      <c r="E7" s="96"/>
      <c r="F7" s="96"/>
      <c r="G7" s="96"/>
      <c r="H7" s="96"/>
      <c r="I7" s="96"/>
      <c r="J7" s="97"/>
      <c r="K7" s="92" t="s">
        <v>36</v>
      </c>
      <c r="L7" s="92" t="s">
        <v>37</v>
      </c>
    </row>
    <row r="8" spans="1:12" s="4" customFormat="1" ht="19.5" customHeight="1" x14ac:dyDescent="0.2">
      <c r="A8" s="93"/>
      <c r="B8" s="93"/>
      <c r="C8" s="98"/>
      <c r="D8" s="99"/>
      <c r="E8" s="99"/>
      <c r="F8" s="99"/>
      <c r="G8" s="99"/>
      <c r="H8" s="99"/>
      <c r="I8" s="99"/>
      <c r="J8" s="100"/>
      <c r="K8" s="93"/>
      <c r="L8" s="93"/>
    </row>
    <row r="9" spans="1:12" s="4" customFormat="1" ht="26.25" customHeight="1" x14ac:dyDescent="0.2">
      <c r="A9" s="94"/>
      <c r="B9" s="94"/>
      <c r="C9" s="101"/>
      <c r="D9" s="102"/>
      <c r="E9" s="102"/>
      <c r="F9" s="102"/>
      <c r="G9" s="102"/>
      <c r="H9" s="102"/>
      <c r="I9" s="102"/>
      <c r="J9" s="103"/>
      <c r="K9" s="94"/>
      <c r="L9" s="94"/>
    </row>
    <row r="10" spans="1:12" s="49" customFormat="1" ht="96.75" customHeight="1" x14ac:dyDescent="0.2">
      <c r="A10" s="54" t="s">
        <v>8</v>
      </c>
      <c r="B10" s="63" t="s">
        <v>78</v>
      </c>
      <c r="C10" s="121" t="s">
        <v>201</v>
      </c>
      <c r="D10" s="121"/>
      <c r="E10" s="121"/>
      <c r="F10" s="121"/>
      <c r="G10" s="121"/>
      <c r="H10" s="121"/>
      <c r="I10" s="121"/>
      <c r="J10" s="121"/>
      <c r="K10" s="53" t="s">
        <v>192</v>
      </c>
      <c r="L10" s="55" t="s">
        <v>182</v>
      </c>
    </row>
    <row r="11" spans="1:12" s="49" customFormat="1" ht="96.75" customHeight="1" x14ac:dyDescent="0.2">
      <c r="A11" s="80" t="s">
        <v>64</v>
      </c>
      <c r="B11" s="52" t="s">
        <v>84</v>
      </c>
      <c r="C11" s="122" t="s">
        <v>113</v>
      </c>
      <c r="D11" s="123"/>
      <c r="E11" s="123"/>
      <c r="F11" s="123"/>
      <c r="G11" s="123"/>
      <c r="H11" s="123"/>
      <c r="I11" s="123"/>
      <c r="J11" s="124"/>
      <c r="K11" s="52" t="s">
        <v>191</v>
      </c>
      <c r="L11" s="52" t="s">
        <v>183</v>
      </c>
    </row>
    <row r="12" spans="1:12" s="49" customFormat="1" ht="74.45" customHeight="1" x14ac:dyDescent="0.2">
      <c r="A12" s="40" t="s">
        <v>65</v>
      </c>
      <c r="B12" s="41" t="s">
        <v>79</v>
      </c>
      <c r="C12" s="120" t="s">
        <v>166</v>
      </c>
      <c r="D12" s="120"/>
      <c r="E12" s="120"/>
      <c r="F12" s="120"/>
      <c r="G12" s="120"/>
      <c r="H12" s="120"/>
      <c r="I12" s="120"/>
      <c r="J12" s="120"/>
      <c r="K12" s="70" t="s">
        <v>192</v>
      </c>
      <c r="L12" s="51" t="s">
        <v>184</v>
      </c>
    </row>
    <row r="13" spans="1:12" s="4" customFormat="1" ht="61.5" customHeight="1" x14ac:dyDescent="0.2">
      <c r="A13" s="45" t="s">
        <v>41</v>
      </c>
      <c r="B13" s="43" t="s">
        <v>85</v>
      </c>
      <c r="C13" s="89" t="s">
        <v>103</v>
      </c>
      <c r="D13" s="90"/>
      <c r="E13" s="90"/>
      <c r="F13" s="90"/>
      <c r="G13" s="90"/>
      <c r="H13" s="90"/>
      <c r="I13" s="90"/>
      <c r="J13" s="91"/>
      <c r="K13" s="71" t="s">
        <v>193</v>
      </c>
      <c r="L13" s="50" t="s">
        <v>185</v>
      </c>
    </row>
    <row r="14" spans="1:12" s="4" customFormat="1" ht="69" customHeight="1" x14ac:dyDescent="0.2">
      <c r="A14" s="45" t="s">
        <v>42</v>
      </c>
      <c r="B14" s="43" t="s">
        <v>86</v>
      </c>
      <c r="C14" s="89" t="s">
        <v>104</v>
      </c>
      <c r="D14" s="90"/>
      <c r="E14" s="90"/>
      <c r="F14" s="90"/>
      <c r="G14" s="90"/>
      <c r="H14" s="90"/>
      <c r="I14" s="90"/>
      <c r="J14" s="91"/>
      <c r="K14" s="71" t="s">
        <v>193</v>
      </c>
      <c r="L14" s="50" t="s">
        <v>185</v>
      </c>
    </row>
    <row r="15" spans="1:12" s="4" customFormat="1" ht="70.5" customHeight="1" x14ac:dyDescent="0.2">
      <c r="A15" s="40" t="s">
        <v>66</v>
      </c>
      <c r="B15" s="44" t="s">
        <v>74</v>
      </c>
      <c r="C15" s="120" t="s">
        <v>167</v>
      </c>
      <c r="D15" s="120"/>
      <c r="E15" s="120"/>
      <c r="F15" s="120"/>
      <c r="G15" s="120"/>
      <c r="H15" s="120"/>
      <c r="I15" s="120"/>
      <c r="J15" s="120"/>
      <c r="K15" s="70" t="s">
        <v>192</v>
      </c>
      <c r="L15" s="51" t="s">
        <v>186</v>
      </c>
    </row>
    <row r="16" spans="1:12" s="4" customFormat="1" ht="72" customHeight="1" x14ac:dyDescent="0.2">
      <c r="A16" s="45" t="s">
        <v>43</v>
      </c>
      <c r="B16" s="48" t="s">
        <v>87</v>
      </c>
      <c r="C16" s="85" t="s">
        <v>102</v>
      </c>
      <c r="D16" s="85"/>
      <c r="E16" s="85"/>
      <c r="F16" s="85"/>
      <c r="G16" s="85"/>
      <c r="H16" s="85"/>
      <c r="I16" s="85"/>
      <c r="J16" s="85"/>
      <c r="K16" s="71" t="s">
        <v>193</v>
      </c>
      <c r="L16" s="50" t="s">
        <v>179</v>
      </c>
    </row>
    <row r="17" spans="1:12" s="4" customFormat="1" ht="59.1" customHeight="1" x14ac:dyDescent="0.2">
      <c r="A17" s="40" t="s">
        <v>67</v>
      </c>
      <c r="B17" s="44" t="s">
        <v>75</v>
      </c>
      <c r="C17" s="86" t="s">
        <v>169</v>
      </c>
      <c r="D17" s="87"/>
      <c r="E17" s="87"/>
      <c r="F17" s="87"/>
      <c r="G17" s="87"/>
      <c r="H17" s="87"/>
      <c r="I17" s="87"/>
      <c r="J17" s="88"/>
      <c r="K17" s="70" t="s">
        <v>192</v>
      </c>
      <c r="L17" s="51" t="s">
        <v>187</v>
      </c>
    </row>
    <row r="18" spans="1:12" s="4" customFormat="1" ht="71.25" customHeight="1" x14ac:dyDescent="0.2">
      <c r="A18" s="45" t="s">
        <v>44</v>
      </c>
      <c r="B18" s="48" t="s">
        <v>88</v>
      </c>
      <c r="C18" s="89" t="s">
        <v>105</v>
      </c>
      <c r="D18" s="90"/>
      <c r="E18" s="90"/>
      <c r="F18" s="90"/>
      <c r="G18" s="90"/>
      <c r="H18" s="90"/>
      <c r="I18" s="90"/>
      <c r="J18" s="91"/>
      <c r="K18" s="71" t="s">
        <v>193</v>
      </c>
      <c r="L18" s="50" t="s">
        <v>101</v>
      </c>
    </row>
    <row r="19" spans="1:12" s="4" customFormat="1" ht="66.75" customHeight="1" x14ac:dyDescent="0.2">
      <c r="A19" s="40" t="s">
        <v>69</v>
      </c>
      <c r="B19" s="41" t="s">
        <v>76</v>
      </c>
      <c r="C19" s="86" t="s">
        <v>168</v>
      </c>
      <c r="D19" s="87"/>
      <c r="E19" s="87"/>
      <c r="F19" s="87"/>
      <c r="G19" s="87"/>
      <c r="H19" s="87"/>
      <c r="I19" s="87"/>
      <c r="J19" s="88"/>
      <c r="K19" s="70" t="s">
        <v>192</v>
      </c>
      <c r="L19" s="51" t="s">
        <v>106</v>
      </c>
    </row>
    <row r="20" spans="1:12" s="4" customFormat="1" ht="72.75" customHeight="1" x14ac:dyDescent="0.2">
      <c r="A20" s="45" t="s">
        <v>45</v>
      </c>
      <c r="B20" s="43" t="s">
        <v>161</v>
      </c>
      <c r="C20" s="89" t="s">
        <v>162</v>
      </c>
      <c r="D20" s="90"/>
      <c r="E20" s="90"/>
      <c r="F20" s="90"/>
      <c r="G20" s="90"/>
      <c r="H20" s="90"/>
      <c r="I20" s="90"/>
      <c r="J20" s="91"/>
      <c r="K20" s="71" t="s">
        <v>193</v>
      </c>
      <c r="L20" s="50" t="s">
        <v>188</v>
      </c>
    </row>
    <row r="21" spans="1:12" s="4" customFormat="1" ht="69" customHeight="1" x14ac:dyDescent="0.2">
      <c r="A21" s="45" t="s">
        <v>46</v>
      </c>
      <c r="B21" s="43" t="s">
        <v>89</v>
      </c>
      <c r="C21" s="89" t="s">
        <v>107</v>
      </c>
      <c r="D21" s="90"/>
      <c r="E21" s="90"/>
      <c r="F21" s="90"/>
      <c r="G21" s="90"/>
      <c r="H21" s="90"/>
      <c r="I21" s="90"/>
      <c r="J21" s="91"/>
      <c r="K21" s="71" t="s">
        <v>193</v>
      </c>
      <c r="L21" s="50" t="s">
        <v>180</v>
      </c>
    </row>
    <row r="22" spans="1:12" s="4" customFormat="1" ht="72.75" customHeight="1" x14ac:dyDescent="0.2">
      <c r="A22" s="40" t="s">
        <v>68</v>
      </c>
      <c r="B22" s="41" t="s">
        <v>90</v>
      </c>
      <c r="C22" s="86" t="s">
        <v>170</v>
      </c>
      <c r="D22" s="87"/>
      <c r="E22" s="87"/>
      <c r="F22" s="87"/>
      <c r="G22" s="87"/>
      <c r="H22" s="87"/>
      <c r="I22" s="87"/>
      <c r="J22" s="88"/>
      <c r="K22" s="70" t="s">
        <v>192</v>
      </c>
      <c r="L22" s="51" t="s">
        <v>196</v>
      </c>
    </row>
    <row r="23" spans="1:12" s="4" customFormat="1" ht="76.5" customHeight="1" x14ac:dyDescent="0.2">
      <c r="A23" s="45" t="s">
        <v>62</v>
      </c>
      <c r="B23" s="43" t="s">
        <v>95</v>
      </c>
      <c r="C23" s="89" t="s">
        <v>108</v>
      </c>
      <c r="D23" s="90"/>
      <c r="E23" s="90"/>
      <c r="F23" s="90"/>
      <c r="G23" s="90"/>
      <c r="H23" s="90"/>
      <c r="I23" s="90"/>
      <c r="J23" s="91"/>
      <c r="K23" s="71" t="s">
        <v>193</v>
      </c>
      <c r="L23" s="50" t="s">
        <v>196</v>
      </c>
    </row>
    <row r="24" spans="1:12" s="4" customFormat="1" ht="76.5" customHeight="1" x14ac:dyDescent="0.2">
      <c r="A24" s="45" t="s">
        <v>63</v>
      </c>
      <c r="B24" s="43" t="s">
        <v>96</v>
      </c>
      <c r="C24" s="89" t="s">
        <v>109</v>
      </c>
      <c r="D24" s="90"/>
      <c r="E24" s="90"/>
      <c r="F24" s="90"/>
      <c r="G24" s="90"/>
      <c r="H24" s="90"/>
      <c r="I24" s="90"/>
      <c r="J24" s="91"/>
      <c r="K24" s="71" t="s">
        <v>194</v>
      </c>
      <c r="L24" s="50" t="s">
        <v>196</v>
      </c>
    </row>
    <row r="25" spans="1:12" s="4" customFormat="1" ht="76.5" customHeight="1" x14ac:dyDescent="0.2">
      <c r="A25" s="45" t="s">
        <v>91</v>
      </c>
      <c r="B25" s="43" t="s">
        <v>97</v>
      </c>
      <c r="C25" s="89" t="s">
        <v>110</v>
      </c>
      <c r="D25" s="90"/>
      <c r="E25" s="90"/>
      <c r="F25" s="90"/>
      <c r="G25" s="90"/>
      <c r="H25" s="90"/>
      <c r="I25" s="90"/>
      <c r="J25" s="91"/>
      <c r="K25" s="71" t="s">
        <v>195</v>
      </c>
      <c r="L25" s="50" t="s">
        <v>196</v>
      </c>
    </row>
    <row r="26" spans="1:12" s="4" customFormat="1" ht="76.5" customHeight="1" x14ac:dyDescent="0.2">
      <c r="A26" s="45" t="s">
        <v>92</v>
      </c>
      <c r="B26" s="43" t="s">
        <v>98</v>
      </c>
      <c r="C26" s="89" t="s">
        <v>139</v>
      </c>
      <c r="D26" s="90"/>
      <c r="E26" s="90"/>
      <c r="F26" s="90"/>
      <c r="G26" s="90"/>
      <c r="H26" s="90"/>
      <c r="I26" s="90"/>
      <c r="J26" s="91"/>
      <c r="K26" s="71" t="s">
        <v>194</v>
      </c>
      <c r="L26" s="50" t="s">
        <v>196</v>
      </c>
    </row>
    <row r="27" spans="1:12" s="4" customFormat="1" ht="76.5" customHeight="1" x14ac:dyDescent="0.2">
      <c r="A27" s="45" t="s">
        <v>93</v>
      </c>
      <c r="B27" s="43" t="s">
        <v>99</v>
      </c>
      <c r="C27" s="89" t="s">
        <v>111</v>
      </c>
      <c r="D27" s="90"/>
      <c r="E27" s="90"/>
      <c r="F27" s="90"/>
      <c r="G27" s="90"/>
      <c r="H27" s="90"/>
      <c r="I27" s="90"/>
      <c r="J27" s="91"/>
      <c r="K27" s="71" t="s">
        <v>194</v>
      </c>
      <c r="L27" s="50" t="s">
        <v>196</v>
      </c>
    </row>
    <row r="28" spans="1:12" s="4" customFormat="1" ht="69" customHeight="1" x14ac:dyDescent="0.2">
      <c r="A28" s="45" t="s">
        <v>94</v>
      </c>
      <c r="B28" s="43" t="s">
        <v>100</v>
      </c>
      <c r="C28" s="89" t="s">
        <v>112</v>
      </c>
      <c r="D28" s="90"/>
      <c r="E28" s="90"/>
      <c r="F28" s="90"/>
      <c r="G28" s="90"/>
      <c r="H28" s="90"/>
      <c r="I28" s="90"/>
      <c r="J28" s="91"/>
      <c r="K28" s="71" t="s">
        <v>195</v>
      </c>
      <c r="L28" s="50" t="s">
        <v>196</v>
      </c>
    </row>
    <row r="29" spans="1:12" s="4" customFormat="1" ht="28.5" customHeight="1" x14ac:dyDescent="0.2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2.75" customHeight="1" x14ac:dyDescent="0.2">
      <c r="A30" s="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12.75" customHeight="1" x14ac:dyDescent="0.2">
      <c r="A31" s="6"/>
      <c r="B31" s="29" t="s">
        <v>11</v>
      </c>
      <c r="C31" s="29"/>
      <c r="D31" s="32"/>
      <c r="E31" s="32"/>
      <c r="F31" s="32"/>
      <c r="G31" s="32"/>
      <c r="H31" s="32"/>
      <c r="I31" s="32"/>
      <c r="J31" s="84" t="s">
        <v>12</v>
      </c>
      <c r="K31" s="84"/>
      <c r="L31" s="32"/>
    </row>
    <row r="32" spans="1:12" ht="13.5" customHeight="1" x14ac:dyDescent="0.2">
      <c r="A32" s="6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ht="15.75" x14ac:dyDescent="0.2">
      <c r="A33" s="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 ht="15.75" x14ac:dyDescent="0.2">
      <c r="A34" s="6"/>
      <c r="B34" s="34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5.75" x14ac:dyDescent="0.2">
      <c r="A35" s="6"/>
      <c r="B35" s="32" t="s">
        <v>213</v>
      </c>
      <c r="C35" s="32"/>
      <c r="D35" s="32"/>
      <c r="E35" s="32"/>
      <c r="F35" s="32"/>
      <c r="G35" s="32"/>
      <c r="H35" s="32"/>
      <c r="I35" s="32"/>
      <c r="J35" s="33" t="s">
        <v>214</v>
      </c>
      <c r="K35" s="33"/>
      <c r="L35" s="32"/>
    </row>
    <row r="36" spans="1:12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</sheetData>
  <mergeCells count="38">
    <mergeCell ref="C15:J15"/>
    <mergeCell ref="C10:J10"/>
    <mergeCell ref="C12:J12"/>
    <mergeCell ref="C13:J13"/>
    <mergeCell ref="C14:J14"/>
    <mergeCell ref="C11:J11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B5:D5"/>
    <mergeCell ref="F5:I5"/>
    <mergeCell ref="K5:L5"/>
    <mergeCell ref="C6:L6"/>
    <mergeCell ref="A6:B6"/>
    <mergeCell ref="A7:A9"/>
    <mergeCell ref="B7:B9"/>
    <mergeCell ref="K7:K9"/>
    <mergeCell ref="J31:K31"/>
    <mergeCell ref="C16:J16"/>
    <mergeCell ref="C22:J22"/>
    <mergeCell ref="C19:J19"/>
    <mergeCell ref="C20:J20"/>
    <mergeCell ref="C21:J21"/>
    <mergeCell ref="C23:J23"/>
    <mergeCell ref="C28:J28"/>
    <mergeCell ref="C24:J24"/>
    <mergeCell ref="C25:J25"/>
    <mergeCell ref="C26:J26"/>
    <mergeCell ref="C27:J27"/>
    <mergeCell ref="C17:J17"/>
    <mergeCell ref="C18:J18"/>
  </mergeCells>
  <printOptions horizontalCentered="1"/>
  <pageMargins left="0.23622047244094491" right="0.23622047244094491" top="0.74803149606299213" bottom="0.74803149606299213" header="0.31496062992125984" footer="0.31496062992125984"/>
  <pageSetup scale="48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3" zoomScale="60" zoomScaleNormal="60" workbookViewId="0">
      <selection activeCell="J23" sqref="J23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5" t="s">
        <v>3</v>
      </c>
      <c r="K6" s="110" t="s">
        <v>2</v>
      </c>
      <c r="L6" s="110"/>
      <c r="M6" s="110"/>
      <c r="N6" s="110"/>
      <c r="O6" s="25" t="s">
        <v>1</v>
      </c>
      <c r="P6" s="110" t="s">
        <v>2</v>
      </c>
      <c r="Q6" s="110"/>
      <c r="R6" s="3"/>
    </row>
    <row r="7" spans="1:18" s="30" customFormat="1" ht="102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8" s="4" customFormat="1" ht="30" customHeight="1" x14ac:dyDescent="0.2">
      <c r="A12" s="128" t="s">
        <v>2</v>
      </c>
      <c r="B12" s="128"/>
      <c r="C12" s="128"/>
      <c r="D12" s="131" t="str">
        <f>+MIR!C18</f>
        <v>Porcentaje de cobertura de red eléctrica.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6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122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5.95" customHeight="1" x14ac:dyDescent="0.2">
      <c r="A14" s="128" t="s">
        <v>7</v>
      </c>
      <c r="B14" s="128"/>
      <c r="C14" s="128"/>
      <c r="D14" s="133" t="s">
        <v>204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26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+MIR!A18</f>
        <v>Actividad 3.1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+MIR!B18</f>
        <v>Red eléctrica ampliada.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7" t="s">
        <v>31</v>
      </c>
      <c r="K22" s="27" t="s">
        <v>32</v>
      </c>
      <c r="L22" s="27" t="s">
        <v>33</v>
      </c>
      <c r="M22" s="27" t="s">
        <v>34</v>
      </c>
      <c r="N22" s="138"/>
      <c r="O22" s="138"/>
      <c r="P22" s="138"/>
      <c r="Q22" s="138"/>
    </row>
    <row r="23" spans="1:17" s="46" customFormat="1" ht="60.6" customHeight="1" x14ac:dyDescent="0.2">
      <c r="A23" s="139" t="s">
        <v>197</v>
      </c>
      <c r="B23" s="139"/>
      <c r="C23" s="139"/>
      <c r="D23" s="139"/>
      <c r="E23" s="139"/>
      <c r="F23" s="163" t="s">
        <v>190</v>
      </c>
      <c r="G23" s="163"/>
      <c r="H23" s="163" t="s">
        <v>56</v>
      </c>
      <c r="I23" s="163"/>
      <c r="J23" s="81">
        <v>285</v>
      </c>
      <c r="K23" s="81">
        <v>285</v>
      </c>
      <c r="L23" s="81">
        <v>285</v>
      </c>
      <c r="M23" s="81">
        <v>285</v>
      </c>
      <c r="N23" s="179">
        <f>SUM(J23:M23)</f>
        <v>1140</v>
      </c>
      <c r="O23" s="179"/>
      <c r="P23" s="145"/>
      <c r="Q23" s="145"/>
    </row>
    <row r="24" spans="1:17" s="46" customFormat="1" ht="60.6" customHeight="1" x14ac:dyDescent="0.2">
      <c r="A24" s="139" t="s">
        <v>198</v>
      </c>
      <c r="B24" s="139"/>
      <c r="C24" s="139"/>
      <c r="D24" s="139"/>
      <c r="E24" s="139"/>
      <c r="F24" s="163" t="s">
        <v>190</v>
      </c>
      <c r="G24" s="163"/>
      <c r="H24" s="163" t="s">
        <v>56</v>
      </c>
      <c r="I24" s="163"/>
      <c r="J24" s="81">
        <v>285</v>
      </c>
      <c r="K24" s="81">
        <v>285</v>
      </c>
      <c r="L24" s="81">
        <v>285</v>
      </c>
      <c r="M24" s="81">
        <v>285</v>
      </c>
      <c r="N24" s="179">
        <f>SUM(J24:M24)</f>
        <v>1140</v>
      </c>
      <c r="O24" s="179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>+J23/J24*100</f>
        <v>100</v>
      </c>
      <c r="K25" s="47">
        <f t="shared" ref="K25:M25" si="0">+K23/K24*100</f>
        <v>100</v>
      </c>
      <c r="L25" s="47">
        <f t="shared" si="0"/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4" zoomScale="60" zoomScaleNormal="60" workbookViewId="0">
      <selection activeCell="A29" sqref="A29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0" t="s">
        <v>3</v>
      </c>
      <c r="K6" s="110" t="s">
        <v>2</v>
      </c>
      <c r="L6" s="110"/>
      <c r="M6" s="110"/>
      <c r="N6" s="110"/>
      <c r="O6" s="20" t="s">
        <v>1</v>
      </c>
      <c r="P6" s="110" t="s">
        <v>2</v>
      </c>
      <c r="Q6" s="110"/>
      <c r="R6" s="3"/>
    </row>
    <row r="7" spans="1:18" s="4" customFormat="1" ht="90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2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2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+MIR!C19</f>
        <v>Porcentaje de población beneficiada con inversión en mejoramiento de vivienda e infraestructura social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1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177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6.5" customHeight="1" x14ac:dyDescent="0.2">
      <c r="A14" s="128" t="s">
        <v>7</v>
      </c>
      <c r="B14" s="128"/>
      <c r="C14" s="128"/>
      <c r="D14" s="133" t="s">
        <v>202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21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">
        <v>48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+MIR!B19</f>
        <v>Mejoramiento de vivienda e infraestructura social.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4" t="s">
        <v>31</v>
      </c>
      <c r="K22" s="24" t="s">
        <v>32</v>
      </c>
      <c r="L22" s="24" t="s">
        <v>33</v>
      </c>
      <c r="M22" s="24" t="s">
        <v>34</v>
      </c>
      <c r="N22" s="138"/>
      <c r="O22" s="138"/>
      <c r="P22" s="138"/>
      <c r="Q22" s="138"/>
    </row>
    <row r="23" spans="1:17" s="46" customFormat="1" ht="60" customHeight="1" x14ac:dyDescent="0.2">
      <c r="A23" s="139" t="s">
        <v>172</v>
      </c>
      <c r="B23" s="139"/>
      <c r="C23" s="139"/>
      <c r="D23" s="139"/>
      <c r="E23" s="139"/>
      <c r="F23" s="163" t="s">
        <v>174</v>
      </c>
      <c r="G23" s="163"/>
      <c r="H23" s="163" t="s">
        <v>56</v>
      </c>
      <c r="I23" s="163"/>
      <c r="J23" s="68">
        <v>130</v>
      </c>
      <c r="K23" s="68">
        <v>130</v>
      </c>
      <c r="L23" s="68">
        <v>130</v>
      </c>
      <c r="M23" s="68">
        <v>133</v>
      </c>
      <c r="N23" s="140">
        <f>SUM(J23:M23)</f>
        <v>523</v>
      </c>
      <c r="O23" s="140"/>
      <c r="P23" s="145"/>
      <c r="Q23" s="145"/>
    </row>
    <row r="24" spans="1:17" s="46" customFormat="1" ht="65.25" customHeight="1" x14ac:dyDescent="0.2">
      <c r="A24" s="139" t="s">
        <v>203</v>
      </c>
      <c r="B24" s="139"/>
      <c r="C24" s="139"/>
      <c r="D24" s="139"/>
      <c r="E24" s="139"/>
      <c r="F24" s="163" t="s">
        <v>174</v>
      </c>
      <c r="G24" s="163"/>
      <c r="H24" s="163" t="s">
        <v>56</v>
      </c>
      <c r="I24" s="163"/>
      <c r="J24" s="68">
        <v>130</v>
      </c>
      <c r="K24" s="68">
        <v>130</v>
      </c>
      <c r="L24" s="68">
        <v>130</v>
      </c>
      <c r="M24" s="68">
        <v>133</v>
      </c>
      <c r="N24" s="140">
        <f>SUM(J24:M24)</f>
        <v>523</v>
      </c>
      <c r="O24" s="140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 t="shared" ref="J25:L25" si="0">+J23/J24*100</f>
        <v>100</v>
      </c>
      <c r="K25" s="47">
        <f t="shared" si="0"/>
        <v>100</v>
      </c>
      <c r="L25" s="47">
        <f t="shared" si="0"/>
        <v>100</v>
      </c>
      <c r="M25" s="47">
        <f t="shared" ref="M25" si="1">+M23/M24*100</f>
        <v>100</v>
      </c>
      <c r="N25" s="178">
        <f>+N23/N24*100</f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7" zoomScale="60" zoomScaleNormal="60" workbookViewId="0">
      <selection activeCell="A28" sqref="A28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5" t="s">
        <v>3</v>
      </c>
      <c r="K6" s="110" t="s">
        <v>2</v>
      </c>
      <c r="L6" s="110"/>
      <c r="M6" s="110"/>
      <c r="N6" s="110"/>
      <c r="O6" s="25" t="s">
        <v>1</v>
      </c>
      <c r="P6" s="110" t="s">
        <v>2</v>
      </c>
      <c r="Q6" s="110"/>
      <c r="R6" s="3"/>
    </row>
    <row r="7" spans="1:18" s="30" customFormat="1" ht="96.7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8" s="4" customFormat="1" ht="41.1" customHeight="1" x14ac:dyDescent="0.2">
      <c r="A12" s="128" t="s">
        <v>2</v>
      </c>
      <c r="B12" s="128"/>
      <c r="C12" s="128"/>
      <c r="D12" s="131" t="str">
        <f>+MIR!C20</f>
        <v>Porcentaje de cobertura de cuartos dormitorios y cuartos para baños con instalaciones hidrosanitarias construidas.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6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123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0" customHeight="1" x14ac:dyDescent="0.2">
      <c r="A14" s="128" t="s">
        <v>7</v>
      </c>
      <c r="B14" s="128"/>
      <c r="C14" s="128"/>
      <c r="D14" s="133" t="s">
        <v>205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26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124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26" t="s">
        <v>20</v>
      </c>
      <c r="Q15" s="67" t="s">
        <v>58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+MIR!A20</f>
        <v>Actividad 4.1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+MIR!B20</f>
        <v>Cuartos dormitorios construidos y cuartos para baños con instalaciones hidrosanitarias construidos.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7" t="s">
        <v>31</v>
      </c>
      <c r="K22" s="27" t="s">
        <v>32</v>
      </c>
      <c r="L22" s="27" t="s">
        <v>33</v>
      </c>
      <c r="M22" s="27" t="s">
        <v>34</v>
      </c>
      <c r="N22" s="138"/>
      <c r="O22" s="138"/>
      <c r="P22" s="138"/>
      <c r="Q22" s="138"/>
    </row>
    <row r="23" spans="1:17" s="46" customFormat="1" ht="91.5" customHeight="1" x14ac:dyDescent="0.2">
      <c r="A23" s="139" t="s">
        <v>206</v>
      </c>
      <c r="B23" s="139"/>
      <c r="C23" s="139"/>
      <c r="D23" s="139"/>
      <c r="E23" s="139"/>
      <c r="F23" s="141" t="s">
        <v>164</v>
      </c>
      <c r="G23" s="141"/>
      <c r="H23" s="140" t="s">
        <v>56</v>
      </c>
      <c r="I23" s="140"/>
      <c r="J23" s="74">
        <v>10</v>
      </c>
      <c r="K23" s="74">
        <v>11</v>
      </c>
      <c r="L23" s="74">
        <v>10</v>
      </c>
      <c r="M23" s="74">
        <v>11</v>
      </c>
      <c r="N23" s="181">
        <f>SUM(J23:M23)</f>
        <v>42</v>
      </c>
      <c r="O23" s="181"/>
      <c r="P23" s="145"/>
      <c r="Q23" s="145"/>
    </row>
    <row r="24" spans="1:17" s="46" customFormat="1" ht="91.5" customHeight="1" x14ac:dyDescent="0.2">
      <c r="A24" s="139" t="s">
        <v>207</v>
      </c>
      <c r="B24" s="139"/>
      <c r="C24" s="139"/>
      <c r="D24" s="139"/>
      <c r="E24" s="139"/>
      <c r="F24" s="141" t="s">
        <v>164</v>
      </c>
      <c r="G24" s="141"/>
      <c r="H24" s="140" t="s">
        <v>56</v>
      </c>
      <c r="I24" s="140"/>
      <c r="J24" s="74">
        <v>10</v>
      </c>
      <c r="K24" s="74">
        <v>11</v>
      </c>
      <c r="L24" s="74">
        <v>10</v>
      </c>
      <c r="M24" s="74">
        <v>11</v>
      </c>
      <c r="N24" s="181">
        <f>SUM(J24:M24)</f>
        <v>42</v>
      </c>
      <c r="O24" s="181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66" t="s">
        <v>50</v>
      </c>
      <c r="G25" s="167"/>
      <c r="H25" s="145"/>
      <c r="I25" s="145"/>
      <c r="J25" s="47">
        <f>+J23/J24*100</f>
        <v>100</v>
      </c>
      <c r="K25" s="47">
        <f t="shared" ref="K25:M25" si="0">+K23/K24*100</f>
        <v>100</v>
      </c>
      <c r="L25" s="47">
        <f t="shared" si="0"/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7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J26" sqref="J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58" t="s">
        <v>3</v>
      </c>
      <c r="K6" s="110" t="s">
        <v>2</v>
      </c>
      <c r="L6" s="110"/>
      <c r="M6" s="110"/>
      <c r="N6" s="110"/>
      <c r="O6" s="58" t="s">
        <v>1</v>
      </c>
      <c r="P6" s="110" t="s">
        <v>2</v>
      </c>
      <c r="Q6" s="110"/>
      <c r="R6" s="3"/>
    </row>
    <row r="7" spans="1:18" s="30" customFormat="1" ht="97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+MIR!C21</f>
        <v>Porcentaje de cumplimiento de plazas públicas construidas.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0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125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4.1" customHeight="1" x14ac:dyDescent="0.2">
      <c r="A14" s="128" t="s">
        <v>7</v>
      </c>
      <c r="B14" s="128"/>
      <c r="C14" s="128"/>
      <c r="D14" s="133" t="s">
        <v>126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50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0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+MIR!A21</f>
        <v>Actividad 4.2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+MIR!B21</f>
        <v>Plazas públicas construidas.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59" t="s">
        <v>31</v>
      </c>
      <c r="K22" s="59" t="s">
        <v>32</v>
      </c>
      <c r="L22" s="59" t="s">
        <v>33</v>
      </c>
      <c r="M22" s="59" t="s">
        <v>34</v>
      </c>
      <c r="N22" s="138"/>
      <c r="O22" s="138"/>
      <c r="P22" s="138"/>
      <c r="Q22" s="138"/>
    </row>
    <row r="23" spans="1:17" s="46" customFormat="1" ht="66.599999999999994" customHeight="1" x14ac:dyDescent="0.2">
      <c r="A23" s="139" t="s">
        <v>89</v>
      </c>
      <c r="B23" s="139"/>
      <c r="C23" s="139"/>
      <c r="D23" s="139"/>
      <c r="E23" s="139"/>
      <c r="F23" s="141" t="s">
        <v>163</v>
      </c>
      <c r="G23" s="141"/>
      <c r="H23" s="140" t="s">
        <v>56</v>
      </c>
      <c r="I23" s="140"/>
      <c r="J23" s="75">
        <v>0</v>
      </c>
      <c r="K23" s="75">
        <v>0</v>
      </c>
      <c r="L23" s="76">
        <v>1</v>
      </c>
      <c r="M23" s="76">
        <v>1</v>
      </c>
      <c r="N23" s="182">
        <f>SUM(J23:M23)</f>
        <v>2</v>
      </c>
      <c r="O23" s="182"/>
      <c r="P23" s="145"/>
      <c r="Q23" s="145"/>
    </row>
    <row r="24" spans="1:17" s="46" customFormat="1" ht="66.599999999999994" customHeight="1" x14ac:dyDescent="0.2">
      <c r="A24" s="139" t="s">
        <v>208</v>
      </c>
      <c r="B24" s="139"/>
      <c r="C24" s="139"/>
      <c r="D24" s="139"/>
      <c r="E24" s="139"/>
      <c r="F24" s="141" t="s">
        <v>163</v>
      </c>
      <c r="G24" s="141"/>
      <c r="H24" s="147" t="s">
        <v>54</v>
      </c>
      <c r="I24" s="147"/>
      <c r="J24" s="75">
        <v>0</v>
      </c>
      <c r="K24" s="75">
        <v>0</v>
      </c>
      <c r="L24" s="76">
        <v>1</v>
      </c>
      <c r="M24" s="76">
        <v>1</v>
      </c>
      <c r="N24" s="182">
        <f>SUM(J24:M24)</f>
        <v>2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f t="shared" ref="L25:M25" si="0">+L23/L24*100</f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7"/>
      <c r="P29" s="7"/>
      <c r="Q29" s="7"/>
    </row>
    <row r="30" spans="1:17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75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0" zoomScale="60" zoomScaleNormal="60" workbookViewId="0">
      <selection activeCell="S17" sqref="S1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36" t="s">
        <v>3</v>
      </c>
      <c r="K6" s="110" t="s">
        <v>2</v>
      </c>
      <c r="L6" s="110"/>
      <c r="M6" s="110"/>
      <c r="N6" s="110"/>
      <c r="O6" s="36" t="s">
        <v>1</v>
      </c>
      <c r="P6" s="110" t="s">
        <v>2</v>
      </c>
      <c r="Q6" s="110"/>
      <c r="R6" s="3"/>
    </row>
    <row r="7" spans="1:18" s="4" customFormat="1" ht="91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39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39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+MIR!C22</f>
        <v>Porcentaje de población beneficiada con inversión en mejora de la gestión municipal y gastos indirectos.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178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6.5" customHeight="1" x14ac:dyDescent="0.2">
      <c r="A14" s="128" t="s">
        <v>7</v>
      </c>
      <c r="B14" s="128"/>
      <c r="C14" s="128"/>
      <c r="D14" s="133" t="s">
        <v>189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50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37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">
        <v>70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+MIR!B22</f>
        <v>Inversión en mejora de la gestión municipal y gastos indirectos.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35" t="s">
        <v>31</v>
      </c>
      <c r="K22" s="35" t="s">
        <v>32</v>
      </c>
      <c r="L22" s="35" t="s">
        <v>33</v>
      </c>
      <c r="M22" s="35" t="s">
        <v>34</v>
      </c>
      <c r="N22" s="138"/>
      <c r="O22" s="138"/>
      <c r="P22" s="138"/>
      <c r="Q22" s="138"/>
    </row>
    <row r="23" spans="1:17" s="46" customFormat="1" ht="69" customHeight="1" x14ac:dyDescent="0.2">
      <c r="A23" s="139" t="s">
        <v>172</v>
      </c>
      <c r="B23" s="139"/>
      <c r="C23" s="139"/>
      <c r="D23" s="139"/>
      <c r="E23" s="139"/>
      <c r="F23" s="163" t="s">
        <v>174</v>
      </c>
      <c r="G23" s="163"/>
      <c r="H23" s="163" t="s">
        <v>56</v>
      </c>
      <c r="I23" s="163"/>
      <c r="J23" s="68">
        <v>5</v>
      </c>
      <c r="K23" s="68">
        <v>5</v>
      </c>
      <c r="L23" s="68">
        <v>5</v>
      </c>
      <c r="M23" s="68">
        <v>5</v>
      </c>
      <c r="N23" s="140">
        <f>SUM(J23:M23)</f>
        <v>20</v>
      </c>
      <c r="O23" s="140"/>
      <c r="P23" s="145"/>
      <c r="Q23" s="145"/>
    </row>
    <row r="24" spans="1:17" s="46" customFormat="1" ht="67.5" customHeight="1" x14ac:dyDescent="0.2">
      <c r="A24" s="139" t="s">
        <v>173</v>
      </c>
      <c r="B24" s="139"/>
      <c r="C24" s="139"/>
      <c r="D24" s="139"/>
      <c r="E24" s="139"/>
      <c r="F24" s="163" t="s">
        <v>174</v>
      </c>
      <c r="G24" s="163"/>
      <c r="H24" s="163" t="s">
        <v>56</v>
      </c>
      <c r="I24" s="163"/>
      <c r="J24" s="68">
        <v>5</v>
      </c>
      <c r="K24" s="68">
        <v>5</v>
      </c>
      <c r="L24" s="68">
        <v>5</v>
      </c>
      <c r="M24" s="68">
        <v>5</v>
      </c>
      <c r="N24" s="140">
        <f>SUM(J24:M24)</f>
        <v>20</v>
      </c>
      <c r="O24" s="140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 t="shared" ref="J25:L25" si="0">+J23/J24*100</f>
        <v>100</v>
      </c>
      <c r="K25" s="47">
        <f t="shared" si="0"/>
        <v>100</v>
      </c>
      <c r="L25" s="47">
        <f t="shared" si="0"/>
        <v>100</v>
      </c>
      <c r="M25" s="47">
        <f t="shared" ref="M25" si="1">+M23/M24*100</f>
        <v>100</v>
      </c>
      <c r="N25" s="178">
        <f>+N23/N24*100</f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x14ac:dyDescent="0.2">
      <c r="A29" s="7"/>
      <c r="B29" s="7"/>
      <c r="C29" s="7"/>
      <c r="D29" s="7"/>
      <c r="E29" s="7"/>
      <c r="F29" s="183"/>
      <c r="G29" s="18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4" zoomScale="60" zoomScaleNormal="60" workbookViewId="0">
      <selection activeCell="A29" sqref="A29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36" t="s">
        <v>3</v>
      </c>
      <c r="K6" s="110" t="s">
        <v>2</v>
      </c>
      <c r="L6" s="110"/>
      <c r="M6" s="110"/>
      <c r="N6" s="110"/>
      <c r="O6" s="36" t="s">
        <v>1</v>
      </c>
      <c r="P6" s="110" t="s">
        <v>2</v>
      </c>
      <c r="Q6" s="110"/>
      <c r="R6" s="3"/>
    </row>
    <row r="7" spans="1:18" s="30" customFormat="1" ht="84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41.1" customHeight="1" x14ac:dyDescent="0.2">
      <c r="A12" s="128" t="s">
        <v>2</v>
      </c>
      <c r="B12" s="128"/>
      <c r="C12" s="128"/>
      <c r="D12" s="131" t="str">
        <f>MIR!C23</f>
        <v>Porcentaje de cumplimiento de espacios físicos acondicionados.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127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6" customHeight="1" x14ac:dyDescent="0.2">
      <c r="A14" s="128" t="s">
        <v>7</v>
      </c>
      <c r="B14" s="128"/>
      <c r="C14" s="128"/>
      <c r="D14" s="133" t="s">
        <v>128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50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37" t="s">
        <v>20</v>
      </c>
      <c r="Q15" s="67" t="s">
        <v>58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76" t="str">
        <f>+MIR!A23</f>
        <v>Actividad 5.1</v>
      </c>
      <c r="Q16" s="176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+MIR!B23</f>
        <v>Espacios físicos acondicionados.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35" t="s">
        <v>31</v>
      </c>
      <c r="K22" s="35" t="s">
        <v>32</v>
      </c>
      <c r="L22" s="35" t="s">
        <v>33</v>
      </c>
      <c r="M22" s="35" t="s">
        <v>34</v>
      </c>
      <c r="N22" s="138"/>
      <c r="O22" s="138"/>
      <c r="P22" s="138"/>
      <c r="Q22" s="138"/>
    </row>
    <row r="23" spans="1:17" s="30" customFormat="1" ht="63" customHeight="1" x14ac:dyDescent="0.2">
      <c r="A23" s="139" t="s">
        <v>95</v>
      </c>
      <c r="B23" s="139"/>
      <c r="C23" s="139"/>
      <c r="D23" s="139"/>
      <c r="E23" s="139"/>
      <c r="F23" s="147" t="s">
        <v>209</v>
      </c>
      <c r="G23" s="147"/>
      <c r="H23" s="147" t="s">
        <v>56</v>
      </c>
      <c r="I23" s="147"/>
      <c r="J23" s="77">
        <v>0</v>
      </c>
      <c r="K23" s="77">
        <v>0</v>
      </c>
      <c r="L23" s="77">
        <v>0</v>
      </c>
      <c r="M23" s="77">
        <v>1</v>
      </c>
      <c r="N23" s="185">
        <f>SUM(J23:M23)</f>
        <v>1</v>
      </c>
      <c r="O23" s="185"/>
      <c r="P23" s="143"/>
      <c r="Q23" s="143"/>
    </row>
    <row r="24" spans="1:17" s="30" customFormat="1" ht="66.75" customHeight="1" x14ac:dyDescent="0.2">
      <c r="A24" s="139" t="s">
        <v>129</v>
      </c>
      <c r="B24" s="139"/>
      <c r="C24" s="139"/>
      <c r="D24" s="139"/>
      <c r="E24" s="139"/>
      <c r="F24" s="147" t="s">
        <v>209</v>
      </c>
      <c r="G24" s="147"/>
      <c r="H24" s="147" t="s">
        <v>56</v>
      </c>
      <c r="I24" s="147"/>
      <c r="J24" s="77">
        <v>0</v>
      </c>
      <c r="K24" s="77">
        <v>0</v>
      </c>
      <c r="L24" s="77">
        <v>0</v>
      </c>
      <c r="M24" s="77">
        <v>1</v>
      </c>
      <c r="N24" s="185">
        <f>SUM(J24:M24)</f>
        <v>1</v>
      </c>
      <c r="O24" s="185"/>
      <c r="P24" s="143"/>
      <c r="Q24" s="143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x14ac:dyDescent="0.2">
      <c r="A29" s="7"/>
      <c r="B29" s="7"/>
      <c r="C29" s="7"/>
      <c r="D29" s="7"/>
      <c r="E29" s="7"/>
      <c r="F29" s="183"/>
      <c r="G29" s="18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0" zoomScale="60" zoomScaleNormal="60" workbookViewId="0">
      <selection activeCell="J25" sqref="J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36" t="s">
        <v>3</v>
      </c>
      <c r="K6" s="110" t="s">
        <v>2</v>
      </c>
      <c r="L6" s="110"/>
      <c r="M6" s="110"/>
      <c r="N6" s="110"/>
      <c r="O6" s="36" t="s">
        <v>1</v>
      </c>
      <c r="P6" s="110" t="s">
        <v>2</v>
      </c>
      <c r="Q6" s="110"/>
      <c r="R6" s="3"/>
    </row>
    <row r="7" spans="1:18" s="30" customFormat="1" ht="95.2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+MIR!C24</f>
        <v>Porcentaje de cumplimiento de adquisición de software y hardware.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37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130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3.75" customHeight="1" x14ac:dyDescent="0.2">
      <c r="A14" s="128" t="s">
        <v>7</v>
      </c>
      <c r="B14" s="128"/>
      <c r="C14" s="128"/>
      <c r="D14" s="133" t="s">
        <v>131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56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37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+MIR!A28</f>
        <v>Actividad 5.6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+MIR!B28</f>
        <v>Proyectos evaluados y con diagnóstico, obras verificadas y con seguimiento.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35" t="s">
        <v>31</v>
      </c>
      <c r="K22" s="35" t="s">
        <v>32</v>
      </c>
      <c r="L22" s="35" t="s">
        <v>33</v>
      </c>
      <c r="M22" s="35" t="s">
        <v>34</v>
      </c>
      <c r="N22" s="138"/>
      <c r="O22" s="138"/>
      <c r="P22" s="138"/>
      <c r="Q22" s="138"/>
    </row>
    <row r="23" spans="1:17" s="46" customFormat="1" ht="59.45" customHeight="1" x14ac:dyDescent="0.2">
      <c r="A23" s="139" t="s">
        <v>132</v>
      </c>
      <c r="B23" s="139"/>
      <c r="C23" s="139"/>
      <c r="D23" s="139"/>
      <c r="E23" s="139"/>
      <c r="F23" s="147" t="s">
        <v>210</v>
      </c>
      <c r="G23" s="147"/>
      <c r="H23" s="140" t="s">
        <v>56</v>
      </c>
      <c r="I23" s="140"/>
      <c r="J23" s="75">
        <v>0</v>
      </c>
      <c r="K23" s="75">
        <v>0</v>
      </c>
      <c r="L23" s="78">
        <v>0</v>
      </c>
      <c r="M23" s="76">
        <v>1</v>
      </c>
      <c r="N23" s="182">
        <f>SUM(J23:M23)</f>
        <v>1</v>
      </c>
      <c r="O23" s="182"/>
      <c r="P23" s="145"/>
      <c r="Q23" s="145"/>
    </row>
    <row r="24" spans="1:17" s="46" customFormat="1" ht="59.45" customHeight="1" x14ac:dyDescent="0.2">
      <c r="A24" s="139" t="s">
        <v>133</v>
      </c>
      <c r="B24" s="139"/>
      <c r="C24" s="139"/>
      <c r="D24" s="139"/>
      <c r="E24" s="139"/>
      <c r="F24" s="147" t="s">
        <v>210</v>
      </c>
      <c r="G24" s="147"/>
      <c r="H24" s="140" t="s">
        <v>56</v>
      </c>
      <c r="I24" s="140"/>
      <c r="J24" s="75">
        <v>0</v>
      </c>
      <c r="K24" s="75">
        <v>0</v>
      </c>
      <c r="L24" s="78">
        <v>0</v>
      </c>
      <c r="M24" s="76">
        <v>1</v>
      </c>
      <c r="N24" s="182">
        <f>SUM(J24:M24)</f>
        <v>1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7"/>
      <c r="P29" s="7"/>
      <c r="Q29" s="7"/>
    </row>
    <row r="30" spans="1:17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75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="60" zoomScaleNormal="60" workbookViewId="0">
      <selection activeCell="A29" sqref="A29:XFD3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58" t="s">
        <v>3</v>
      </c>
      <c r="K6" s="110" t="s">
        <v>2</v>
      </c>
      <c r="L6" s="110"/>
      <c r="M6" s="110"/>
      <c r="N6" s="110"/>
      <c r="O6" s="58" t="s">
        <v>1</v>
      </c>
      <c r="P6" s="110" t="s">
        <v>2</v>
      </c>
      <c r="Q6" s="110"/>
      <c r="R6" s="3"/>
    </row>
    <row r="7" spans="1:18" s="30" customFormat="1" ht="95.2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+MIR!C25</f>
        <v>Porcentaje de cumplimiento de cursos de capacitación y actualización de personal realizados.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0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134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3.75" customHeight="1" x14ac:dyDescent="0.2">
      <c r="A14" s="128" t="s">
        <v>7</v>
      </c>
      <c r="B14" s="128"/>
      <c r="C14" s="128"/>
      <c r="D14" s="133" t="s">
        <v>135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0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+MIR!A28</f>
        <v>Actividad 5.6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+MIR!B28</f>
        <v>Proyectos evaluados y con diagnóstico, obras verificadas y con seguimiento.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59" t="s">
        <v>31</v>
      </c>
      <c r="K22" s="59" t="s">
        <v>32</v>
      </c>
      <c r="L22" s="59" t="s">
        <v>33</v>
      </c>
      <c r="M22" s="59" t="s">
        <v>34</v>
      </c>
      <c r="N22" s="138"/>
      <c r="O22" s="138"/>
      <c r="P22" s="138"/>
      <c r="Q22" s="138"/>
    </row>
    <row r="23" spans="1:17" s="46" customFormat="1" ht="59.45" customHeight="1" x14ac:dyDescent="0.2">
      <c r="A23" s="139" t="s">
        <v>136</v>
      </c>
      <c r="B23" s="139"/>
      <c r="C23" s="139"/>
      <c r="D23" s="139"/>
      <c r="E23" s="139"/>
      <c r="F23" s="147" t="s">
        <v>199</v>
      </c>
      <c r="G23" s="147"/>
      <c r="H23" s="140" t="s">
        <v>56</v>
      </c>
      <c r="I23" s="140"/>
      <c r="J23" s="75">
        <v>0</v>
      </c>
      <c r="K23" s="75">
        <v>0</v>
      </c>
      <c r="L23" s="75">
        <v>0</v>
      </c>
      <c r="M23" s="76">
        <v>1</v>
      </c>
      <c r="N23" s="182">
        <f>SUM(J23:M23)</f>
        <v>1</v>
      </c>
      <c r="O23" s="182"/>
      <c r="P23" s="145"/>
      <c r="Q23" s="145"/>
    </row>
    <row r="24" spans="1:17" s="46" customFormat="1" ht="59.45" customHeight="1" x14ac:dyDescent="0.2">
      <c r="A24" s="139" t="s">
        <v>137</v>
      </c>
      <c r="B24" s="139"/>
      <c r="C24" s="139"/>
      <c r="D24" s="139"/>
      <c r="E24" s="139"/>
      <c r="F24" s="147" t="s">
        <v>199</v>
      </c>
      <c r="G24" s="147"/>
      <c r="H24" s="147" t="s">
        <v>54</v>
      </c>
      <c r="I24" s="147"/>
      <c r="J24" s="75">
        <v>0</v>
      </c>
      <c r="K24" s="75">
        <v>0</v>
      </c>
      <c r="L24" s="75">
        <v>0</v>
      </c>
      <c r="M24" s="76">
        <v>1</v>
      </c>
      <c r="N24" s="182">
        <f>SUM(J24:M24)</f>
        <v>1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x14ac:dyDescent="0.2">
      <c r="A29" s="7"/>
      <c r="B29" s="7"/>
      <c r="C29" s="7"/>
      <c r="D29" s="7"/>
      <c r="E29" s="7"/>
      <c r="F29" s="183"/>
      <c r="G29" s="18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6" zoomScale="60" zoomScaleNormal="60" workbookViewId="0">
      <selection activeCell="Q45" sqref="Q4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58" t="s">
        <v>3</v>
      </c>
      <c r="K6" s="110" t="s">
        <v>2</v>
      </c>
      <c r="L6" s="110"/>
      <c r="M6" s="110"/>
      <c r="N6" s="110"/>
      <c r="O6" s="58" t="s">
        <v>1</v>
      </c>
      <c r="P6" s="110" t="s">
        <v>2</v>
      </c>
      <c r="Q6" s="110"/>
      <c r="R6" s="3"/>
    </row>
    <row r="7" spans="1:18" s="30" customFormat="1" ht="95.2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+MIR!C26</f>
        <v>Porcentaje de cumplimiento de adquisición de equipo fotográfico GPS.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0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138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3.75" customHeight="1" x14ac:dyDescent="0.2">
      <c r="A14" s="128" t="s">
        <v>7</v>
      </c>
      <c r="B14" s="128"/>
      <c r="C14" s="128"/>
      <c r="D14" s="133" t="s">
        <v>140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0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+MIR!A28</f>
        <v>Actividad 5.6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+MIR!B28</f>
        <v>Proyectos evaluados y con diagnóstico, obras verificadas y con seguimiento.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59" t="s">
        <v>31</v>
      </c>
      <c r="K22" s="59" t="s">
        <v>32</v>
      </c>
      <c r="L22" s="59" t="s">
        <v>33</v>
      </c>
      <c r="M22" s="59" t="s">
        <v>34</v>
      </c>
      <c r="N22" s="138"/>
      <c r="O22" s="138"/>
      <c r="P22" s="138"/>
      <c r="Q22" s="138"/>
    </row>
    <row r="23" spans="1:17" s="46" customFormat="1" ht="59.45" customHeight="1" x14ac:dyDescent="0.2">
      <c r="A23" s="139" t="s">
        <v>141</v>
      </c>
      <c r="B23" s="139"/>
      <c r="C23" s="139"/>
      <c r="D23" s="139"/>
      <c r="E23" s="139"/>
      <c r="F23" s="147" t="s">
        <v>165</v>
      </c>
      <c r="G23" s="147"/>
      <c r="H23" s="140" t="s">
        <v>56</v>
      </c>
      <c r="I23" s="140"/>
      <c r="J23" s="78">
        <v>0</v>
      </c>
      <c r="K23" s="78">
        <v>0</v>
      </c>
      <c r="L23" s="78">
        <v>0</v>
      </c>
      <c r="M23" s="76">
        <v>1</v>
      </c>
      <c r="N23" s="182">
        <f>SUM(J23:M23)</f>
        <v>1</v>
      </c>
      <c r="O23" s="182"/>
      <c r="P23" s="145"/>
      <c r="Q23" s="145"/>
    </row>
    <row r="24" spans="1:17" s="46" customFormat="1" ht="59.45" customHeight="1" x14ac:dyDescent="0.2">
      <c r="A24" s="139" t="s">
        <v>142</v>
      </c>
      <c r="B24" s="139"/>
      <c r="C24" s="139"/>
      <c r="D24" s="139"/>
      <c r="E24" s="139"/>
      <c r="F24" s="147" t="s">
        <v>165</v>
      </c>
      <c r="G24" s="147"/>
      <c r="H24" s="140" t="s">
        <v>56</v>
      </c>
      <c r="I24" s="140"/>
      <c r="J24" s="78">
        <v>0</v>
      </c>
      <c r="K24" s="78">
        <v>0</v>
      </c>
      <c r="L24" s="78">
        <v>0</v>
      </c>
      <c r="M24" s="76">
        <v>1</v>
      </c>
      <c r="N24" s="182">
        <f>SUM(J24:M24)</f>
        <v>1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7"/>
      <c r="P29" s="7"/>
      <c r="Q29" s="7"/>
    </row>
    <row r="30" spans="1:17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75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opLeftCell="A16" zoomScale="60" zoomScaleNormal="60" workbookViewId="0">
      <selection activeCell="N37" sqref="N3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58" t="s">
        <v>3</v>
      </c>
      <c r="K6" s="110" t="s">
        <v>2</v>
      </c>
      <c r="L6" s="110"/>
      <c r="M6" s="110"/>
      <c r="N6" s="110"/>
      <c r="O6" s="58" t="s">
        <v>1</v>
      </c>
      <c r="P6" s="110" t="s">
        <v>2</v>
      </c>
      <c r="Q6" s="110"/>
      <c r="R6" s="3"/>
    </row>
    <row r="7" spans="1:18" s="30" customFormat="1" ht="95.2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+MIR!C27</f>
        <v>Porcentaje de cumplimiento de adquisición de equipo básico de medición.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0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143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3.75" customHeight="1" x14ac:dyDescent="0.2">
      <c r="A14" s="128" t="s">
        <v>7</v>
      </c>
      <c r="B14" s="128"/>
      <c r="C14" s="128"/>
      <c r="D14" s="133" t="s">
        <v>144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0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+MIR!A28</f>
        <v>Actividad 5.6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+MIR!B28</f>
        <v>Proyectos evaluados y con diagnóstico, obras verificadas y con seguimiento.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59" t="s">
        <v>31</v>
      </c>
      <c r="K22" s="59" t="s">
        <v>32</v>
      </c>
      <c r="L22" s="59" t="s">
        <v>33</v>
      </c>
      <c r="M22" s="59" t="s">
        <v>34</v>
      </c>
      <c r="N22" s="138"/>
      <c r="O22" s="138"/>
      <c r="P22" s="138"/>
      <c r="Q22" s="138"/>
    </row>
    <row r="23" spans="1:17" s="46" customFormat="1" ht="59.45" customHeight="1" x14ac:dyDescent="0.2">
      <c r="A23" s="139" t="s">
        <v>99</v>
      </c>
      <c r="B23" s="139"/>
      <c r="C23" s="139"/>
      <c r="D23" s="139"/>
      <c r="E23" s="139"/>
      <c r="F23" s="147" t="s">
        <v>165</v>
      </c>
      <c r="G23" s="147"/>
      <c r="H23" s="140" t="s">
        <v>56</v>
      </c>
      <c r="I23" s="140"/>
      <c r="J23" s="82">
        <v>0</v>
      </c>
      <c r="K23" s="82">
        <v>0</v>
      </c>
      <c r="L23" s="82">
        <v>0</v>
      </c>
      <c r="M23" s="82">
        <v>1</v>
      </c>
      <c r="N23" s="182">
        <f>SUM(J23:M23)</f>
        <v>1</v>
      </c>
      <c r="O23" s="182"/>
      <c r="P23" s="145"/>
      <c r="Q23" s="145"/>
    </row>
    <row r="24" spans="1:17" s="46" customFormat="1" ht="59.45" customHeight="1" x14ac:dyDescent="0.2">
      <c r="A24" s="139" t="s">
        <v>145</v>
      </c>
      <c r="B24" s="139"/>
      <c r="C24" s="139"/>
      <c r="D24" s="139"/>
      <c r="E24" s="139"/>
      <c r="F24" s="147" t="s">
        <v>165</v>
      </c>
      <c r="G24" s="147"/>
      <c r="H24" s="140" t="s">
        <v>56</v>
      </c>
      <c r="I24" s="140"/>
      <c r="J24" s="82">
        <v>0</v>
      </c>
      <c r="K24" s="82">
        <v>0</v>
      </c>
      <c r="L24" s="82">
        <v>0</v>
      </c>
      <c r="M24" s="82">
        <v>1</v>
      </c>
      <c r="N24" s="182">
        <f>SUM(J24:M24)</f>
        <v>1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x14ac:dyDescent="0.2">
      <c r="A29" s="7"/>
      <c r="B29" s="7"/>
      <c r="C29" s="7"/>
      <c r="D29" s="7"/>
      <c r="E29" s="7"/>
      <c r="F29" s="183"/>
      <c r="G29" s="184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75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7" zoomScale="60" zoomScaleNormal="60" workbookViewId="0">
      <selection activeCell="P23" sqref="P23:Q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4" t="s">
        <v>3</v>
      </c>
      <c r="K6" s="110" t="s">
        <v>2</v>
      </c>
      <c r="L6" s="110"/>
      <c r="M6" s="110"/>
      <c r="N6" s="110"/>
      <c r="O6" s="14" t="s">
        <v>1</v>
      </c>
      <c r="P6" s="110" t="s">
        <v>2</v>
      </c>
      <c r="Q6" s="110"/>
      <c r="R6" s="3"/>
    </row>
    <row r="7" spans="1:18" s="4" customFormat="1" ht="84.7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57" t="str">
        <f>+MIR!E5</f>
        <v>2</v>
      </c>
      <c r="K7" s="130" t="str">
        <f>+MIR!F5</f>
        <v>Desarrollo urbano y crecimiento sustentable en infraestructura</v>
      </c>
      <c r="L7" s="130"/>
      <c r="M7" s="130"/>
      <c r="N7" s="130"/>
      <c r="O7" s="57">
        <v>8</v>
      </c>
      <c r="P7" s="130" t="str">
        <f>+MIR!K5</f>
        <v>Dirección General de Infraestructura Urbana y Ecología</v>
      </c>
      <c r="Q7" s="130"/>
    </row>
    <row r="8" spans="1:18" s="4" customFormat="1" ht="54.7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+MIR!C10</f>
        <v>Porcentaje de población beneficiada con obras de infraestructura social municipal.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5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211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51" customHeight="1" x14ac:dyDescent="0.2">
      <c r="A14" s="128" t="s">
        <v>7</v>
      </c>
      <c r="B14" s="128"/>
      <c r="C14" s="128"/>
      <c r="D14" s="133" t="s">
        <v>202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4" t="s">
        <v>40</v>
      </c>
      <c r="Q14" s="67" t="s">
        <v>181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50</v>
      </c>
      <c r="E15" s="131"/>
      <c r="F15" s="131"/>
      <c r="G15" s="131"/>
      <c r="H15" s="131"/>
      <c r="I15" s="131"/>
      <c r="J15" s="128" t="s">
        <v>19</v>
      </c>
      <c r="K15" s="128"/>
      <c r="L15" s="136"/>
      <c r="M15" s="136"/>
      <c r="N15" s="136"/>
      <c r="O15" s="136"/>
      <c r="P15" s="64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53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+MIR!A10</f>
        <v>Fin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+MIR!B10</f>
        <v>Mejorar las condiciones de vida de población en pobreza extrema, localidades con alto o muy alto nivel de rezago social y zonas de atención prioritaria del municipio mediante el financiamiento de obras, acciones sociales básicas e inversiones.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16" t="s">
        <v>31</v>
      </c>
      <c r="K22" s="16" t="s">
        <v>32</v>
      </c>
      <c r="L22" s="16" t="s">
        <v>33</v>
      </c>
      <c r="M22" s="16" t="s">
        <v>34</v>
      </c>
      <c r="N22" s="138"/>
      <c r="O22" s="138"/>
      <c r="P22" s="138"/>
      <c r="Q22" s="138"/>
    </row>
    <row r="23" spans="1:17" s="46" customFormat="1" ht="78" customHeight="1" x14ac:dyDescent="0.2">
      <c r="A23" s="139" t="s">
        <v>172</v>
      </c>
      <c r="B23" s="139"/>
      <c r="C23" s="139"/>
      <c r="D23" s="139"/>
      <c r="E23" s="139"/>
      <c r="F23" s="140" t="s">
        <v>174</v>
      </c>
      <c r="G23" s="140"/>
      <c r="H23" s="141" t="s">
        <v>56</v>
      </c>
      <c r="I23" s="141"/>
      <c r="J23" s="81">
        <v>1530</v>
      </c>
      <c r="K23" s="81">
        <v>2632</v>
      </c>
      <c r="L23" s="81">
        <v>2632</v>
      </c>
      <c r="M23" s="81">
        <v>2635</v>
      </c>
      <c r="N23" s="142">
        <f>SUM(J23:M23)</f>
        <v>9429</v>
      </c>
      <c r="O23" s="142"/>
      <c r="P23" s="143" t="s">
        <v>212</v>
      </c>
      <c r="Q23" s="143"/>
    </row>
    <row r="24" spans="1:17" s="46" customFormat="1" ht="71.25" customHeight="1" x14ac:dyDescent="0.2">
      <c r="A24" s="139" t="s">
        <v>203</v>
      </c>
      <c r="B24" s="139"/>
      <c r="C24" s="139"/>
      <c r="D24" s="139"/>
      <c r="E24" s="139"/>
      <c r="F24" s="140" t="s">
        <v>174</v>
      </c>
      <c r="G24" s="140"/>
      <c r="H24" s="141" t="s">
        <v>56</v>
      </c>
      <c r="I24" s="141"/>
      <c r="J24" s="81">
        <v>1530</v>
      </c>
      <c r="K24" s="81">
        <v>2632</v>
      </c>
      <c r="L24" s="81">
        <v>2632</v>
      </c>
      <c r="M24" s="81">
        <v>2635</v>
      </c>
      <c r="N24" s="142">
        <f>SUM(J24:M24)</f>
        <v>9429</v>
      </c>
      <c r="O24" s="142"/>
      <c r="P24" s="143" t="s">
        <v>212</v>
      </c>
      <c r="Q24" s="143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83">
        <f>+J23/J24*100</f>
        <v>100</v>
      </c>
      <c r="K25" s="83">
        <f>+K23/K24*100</f>
        <v>100</v>
      </c>
      <c r="L25" s="83">
        <f>+L23/L24*100</f>
        <v>100</v>
      </c>
      <c r="M25" s="83">
        <f>+M23/M24*100</f>
        <v>100</v>
      </c>
      <c r="N25" s="142">
        <f>+N23/N24*100</f>
        <v>100</v>
      </c>
      <c r="O25" s="142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topLeftCell="A4" zoomScale="60" zoomScaleNormal="60" workbookViewId="0">
      <selection activeCell="A29" sqref="A29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58" t="s">
        <v>3</v>
      </c>
      <c r="K6" s="110" t="s">
        <v>2</v>
      </c>
      <c r="L6" s="110"/>
      <c r="M6" s="110"/>
      <c r="N6" s="110"/>
      <c r="O6" s="58" t="s">
        <v>1</v>
      </c>
      <c r="P6" s="110" t="s">
        <v>2</v>
      </c>
      <c r="Q6" s="110"/>
      <c r="R6" s="3"/>
    </row>
    <row r="7" spans="1:18" s="30" customFormat="1" ht="95.2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4" customFormat="1" ht="50.25" customHeight="1" x14ac:dyDescent="0.2">
      <c r="A12" s="128" t="s">
        <v>2</v>
      </c>
      <c r="B12" s="128"/>
      <c r="C12" s="128"/>
      <c r="D12" s="131" t="str">
        <f>+MIR!C28</f>
        <v>Porcentaje de cumplimiento de proyectos evaluados y con diagnóstico, obras verificadas y con seguimiento.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60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146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63.75" customHeight="1" x14ac:dyDescent="0.2">
      <c r="A14" s="128" t="s">
        <v>7</v>
      </c>
      <c r="B14" s="128"/>
      <c r="C14" s="128"/>
      <c r="D14" s="133" t="s">
        <v>147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0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+MIR!A28</f>
        <v>Actividad 5.6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+MIR!B28</f>
        <v>Proyectos evaluados y con diagnóstico, obras verificadas y con seguimiento.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59" t="s">
        <v>31</v>
      </c>
      <c r="K22" s="59" t="s">
        <v>32</v>
      </c>
      <c r="L22" s="59" t="s">
        <v>33</v>
      </c>
      <c r="M22" s="59" t="s">
        <v>34</v>
      </c>
      <c r="N22" s="138"/>
      <c r="O22" s="138"/>
      <c r="P22" s="138"/>
      <c r="Q22" s="138"/>
    </row>
    <row r="23" spans="1:17" s="46" customFormat="1" ht="81.75" customHeight="1" x14ac:dyDescent="0.2">
      <c r="A23" s="139" t="s">
        <v>148</v>
      </c>
      <c r="B23" s="139"/>
      <c r="C23" s="139"/>
      <c r="D23" s="139"/>
      <c r="E23" s="139"/>
      <c r="F23" s="147" t="s">
        <v>150</v>
      </c>
      <c r="G23" s="147"/>
      <c r="H23" s="140" t="s">
        <v>56</v>
      </c>
      <c r="I23" s="140"/>
      <c r="J23" s="78">
        <v>0</v>
      </c>
      <c r="K23" s="78">
        <v>0</v>
      </c>
      <c r="L23" s="78">
        <v>0</v>
      </c>
      <c r="M23" s="76">
        <v>1</v>
      </c>
      <c r="N23" s="182">
        <f>SUM(J23:M23)</f>
        <v>1</v>
      </c>
      <c r="O23" s="182"/>
      <c r="P23" s="145"/>
      <c r="Q23" s="145"/>
    </row>
    <row r="24" spans="1:17" s="46" customFormat="1" ht="74.25" customHeight="1" x14ac:dyDescent="0.2">
      <c r="A24" s="139" t="s">
        <v>149</v>
      </c>
      <c r="B24" s="139"/>
      <c r="C24" s="139"/>
      <c r="D24" s="139"/>
      <c r="E24" s="139"/>
      <c r="F24" s="147" t="s">
        <v>150</v>
      </c>
      <c r="G24" s="147"/>
      <c r="H24" s="140" t="s">
        <v>56</v>
      </c>
      <c r="I24" s="140"/>
      <c r="J24" s="78">
        <v>0</v>
      </c>
      <c r="K24" s="78">
        <v>0</v>
      </c>
      <c r="L24" s="78">
        <v>0</v>
      </c>
      <c r="M24" s="76">
        <v>1</v>
      </c>
      <c r="N24" s="182">
        <f>SUM(J24:M24)</f>
        <v>1</v>
      </c>
      <c r="O24" s="182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v>0</v>
      </c>
      <c r="K25" s="47">
        <v>0</v>
      </c>
      <c r="L25" s="47">
        <v>0</v>
      </c>
      <c r="M25" s="47">
        <f t="shared" ref="M25" si="0">+M23/M24*100</f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7"/>
      <c r="P29" s="7"/>
      <c r="Q29" s="7"/>
    </row>
    <row r="30" spans="1:17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75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7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0" zoomScale="60" zoomScaleNormal="60" workbookViewId="0">
      <selection activeCell="N23" sqref="N23:O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4" t="s">
        <v>3</v>
      </c>
      <c r="K6" s="110" t="s">
        <v>2</v>
      </c>
      <c r="L6" s="110"/>
      <c r="M6" s="110"/>
      <c r="N6" s="110"/>
      <c r="O6" s="14" t="s">
        <v>1</v>
      </c>
      <c r="P6" s="110" t="s">
        <v>2</v>
      </c>
      <c r="Q6" s="110"/>
      <c r="R6" s="3"/>
    </row>
    <row r="7" spans="1:18" s="4" customFormat="1" ht="85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18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18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+MIR!C11</f>
        <v>Porentaje de ejecución de obras públicas de infraestructura social en área urbana y rural.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5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114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50.25" customHeight="1" x14ac:dyDescent="0.2">
      <c r="A14" s="128" t="s">
        <v>7</v>
      </c>
      <c r="B14" s="128"/>
      <c r="C14" s="128"/>
      <c r="D14" s="133" t="s">
        <v>115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4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50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64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53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+MIR!A11</f>
        <v>Propósito = Programa P.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+MIR!B11</f>
        <v>Planear, controlar y ejecutar las obras y construcciones de infraestructura social en la ciudad y comunidades urbanas.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16" t="s">
        <v>31</v>
      </c>
      <c r="K22" s="16" t="s">
        <v>32</v>
      </c>
      <c r="L22" s="16" t="s">
        <v>33</v>
      </c>
      <c r="M22" s="16" t="s">
        <v>34</v>
      </c>
      <c r="N22" s="138"/>
      <c r="O22" s="138"/>
      <c r="P22" s="138"/>
      <c r="Q22" s="138"/>
    </row>
    <row r="23" spans="1:17" s="46" customFormat="1" ht="75" customHeight="1" x14ac:dyDescent="0.2">
      <c r="A23" s="139" t="s">
        <v>116</v>
      </c>
      <c r="B23" s="139"/>
      <c r="C23" s="139"/>
      <c r="D23" s="139"/>
      <c r="E23" s="139"/>
      <c r="F23" s="147" t="s">
        <v>151</v>
      </c>
      <c r="G23" s="147"/>
      <c r="H23" s="148" t="s">
        <v>56</v>
      </c>
      <c r="I23" s="149"/>
      <c r="J23" s="68">
        <v>5</v>
      </c>
      <c r="K23" s="68">
        <v>20</v>
      </c>
      <c r="L23" s="68">
        <v>20</v>
      </c>
      <c r="M23" s="68">
        <v>42</v>
      </c>
      <c r="N23" s="145">
        <f>SUM(J23:M23)</f>
        <v>87</v>
      </c>
      <c r="O23" s="145"/>
      <c r="P23" s="145"/>
      <c r="Q23" s="145"/>
    </row>
    <row r="24" spans="1:17" s="46" customFormat="1" ht="63.75" customHeight="1" x14ac:dyDescent="0.2">
      <c r="A24" s="139" t="s">
        <v>117</v>
      </c>
      <c r="B24" s="139"/>
      <c r="C24" s="139"/>
      <c r="D24" s="139"/>
      <c r="E24" s="139"/>
      <c r="F24" s="147" t="s">
        <v>151</v>
      </c>
      <c r="G24" s="147"/>
      <c r="H24" s="148" t="s">
        <v>54</v>
      </c>
      <c r="I24" s="149"/>
      <c r="J24" s="68">
        <v>5</v>
      </c>
      <c r="K24" s="68">
        <v>20</v>
      </c>
      <c r="L24" s="68">
        <v>20</v>
      </c>
      <c r="M24" s="68">
        <v>42</v>
      </c>
      <c r="N24" s="145">
        <f>SUM(J24:M24)</f>
        <v>87</v>
      </c>
      <c r="O24" s="145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72">
        <f t="shared" ref="J25" si="0">+J23/J24*100</f>
        <v>100</v>
      </c>
      <c r="K25" s="72">
        <f t="shared" ref="K25" si="1">+K23/K24*100</f>
        <v>100</v>
      </c>
      <c r="L25" s="72">
        <f t="shared" ref="L25" si="2">+L23/L24*100</f>
        <v>100</v>
      </c>
      <c r="M25" s="72">
        <f t="shared" ref="M25" si="3">+M23/M24*100</f>
        <v>100</v>
      </c>
      <c r="N25" s="150">
        <v>100</v>
      </c>
      <c r="O25" s="151" t="e">
        <f t="shared" ref="O25" si="4">+(O23-O24)/O24*100</f>
        <v>#DIV/0!</v>
      </c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4" zoomScale="60" zoomScaleNormal="60" workbookViewId="0">
      <selection activeCell="N29" sqref="N2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4" t="s">
        <v>3</v>
      </c>
      <c r="K6" s="110" t="s">
        <v>2</v>
      </c>
      <c r="L6" s="110"/>
      <c r="M6" s="110"/>
      <c r="N6" s="110"/>
      <c r="O6" s="14" t="s">
        <v>1</v>
      </c>
      <c r="P6" s="110" t="s">
        <v>2</v>
      </c>
      <c r="Q6" s="110"/>
      <c r="R6" s="3"/>
    </row>
    <row r="7" spans="1:18" s="4" customFormat="1" ht="97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18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18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5.75" customHeight="1" x14ac:dyDescent="0.2">
      <c r="A12" s="128" t="s">
        <v>2</v>
      </c>
      <c r="B12" s="128"/>
      <c r="C12" s="128"/>
      <c r="D12" s="131" t="str">
        <f>+MIR!C12</f>
        <v>Porcentaje de población beneficiada con cobertura de agua potable, alcantarillado, drenaje y/o letrinas.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5" t="s">
        <v>16</v>
      </c>
      <c r="Q12" s="67" t="s">
        <v>49</v>
      </c>
    </row>
    <row r="13" spans="1:18" s="4" customFormat="1" ht="36" customHeight="1" x14ac:dyDescent="0.2">
      <c r="A13" s="152" t="s">
        <v>17</v>
      </c>
      <c r="B13" s="153"/>
      <c r="C13" s="154"/>
      <c r="D13" s="131" t="s">
        <v>171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39" customHeight="1" x14ac:dyDescent="0.2">
      <c r="A14" s="152" t="s">
        <v>7</v>
      </c>
      <c r="B14" s="153"/>
      <c r="C14" s="154"/>
      <c r="D14" s="133" t="s">
        <v>202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52" t="s">
        <v>18</v>
      </c>
      <c r="B15" s="153"/>
      <c r="C15" s="154"/>
      <c r="D15" s="131" t="s">
        <v>60</v>
      </c>
      <c r="E15" s="131"/>
      <c r="F15" s="131"/>
      <c r="G15" s="131"/>
      <c r="H15" s="131"/>
      <c r="I15" s="131"/>
      <c r="J15" s="128" t="s">
        <v>19</v>
      </c>
      <c r="K15" s="128"/>
      <c r="L15" s="141" t="s">
        <v>51</v>
      </c>
      <c r="M15" s="141"/>
      <c r="N15" s="141"/>
      <c r="O15" s="141"/>
      <c r="P15" s="37" t="s">
        <v>20</v>
      </c>
      <c r="Q15" s="67" t="s">
        <v>52</v>
      </c>
    </row>
    <row r="16" spans="1:18" s="4" customFormat="1" ht="24" customHeight="1" x14ac:dyDescent="0.2">
      <c r="A16" s="152" t="s">
        <v>21</v>
      </c>
      <c r="B16" s="153"/>
      <c r="C16" s="154"/>
      <c r="D16" s="133" t="s">
        <v>59</v>
      </c>
      <c r="E16" s="134"/>
      <c r="F16" s="134"/>
      <c r="G16" s="134"/>
      <c r="H16" s="134"/>
      <c r="I16" s="135"/>
      <c r="J16" s="152" t="s">
        <v>22</v>
      </c>
      <c r="K16" s="153"/>
      <c r="L16" s="153"/>
      <c r="M16" s="153"/>
      <c r="N16" s="153"/>
      <c r="O16" s="154"/>
      <c r="P16" s="133" t="s">
        <v>39</v>
      </c>
      <c r="Q16" s="135"/>
    </row>
    <row r="17" spans="1:17" s="4" customFormat="1" ht="42.75" customHeight="1" x14ac:dyDescent="0.2">
      <c r="A17" s="152" t="s">
        <v>23</v>
      </c>
      <c r="B17" s="153"/>
      <c r="C17" s="154"/>
      <c r="D17" s="133" t="str">
        <f>+MIR!B12</f>
        <v>Suministro de agua potable, alcantarillado, drenaje y/o letrinas.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/>
    </row>
    <row r="18" spans="1:17" s="4" customFormat="1" ht="12" customHeight="1" x14ac:dyDescent="0.2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20.25" customHeight="1" x14ac:dyDescent="0.2">
      <c r="A19" s="156" t="s">
        <v>24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8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59" t="s">
        <v>25</v>
      </c>
      <c r="B21" s="168"/>
      <c r="C21" s="168"/>
      <c r="D21" s="168"/>
      <c r="E21" s="160"/>
      <c r="F21" s="95" t="s">
        <v>26</v>
      </c>
      <c r="G21" s="97"/>
      <c r="H21" s="95" t="s">
        <v>27</v>
      </c>
      <c r="I21" s="97"/>
      <c r="J21" s="170" t="s">
        <v>28</v>
      </c>
      <c r="K21" s="171"/>
      <c r="L21" s="171"/>
      <c r="M21" s="172"/>
      <c r="N21" s="159" t="s">
        <v>29</v>
      </c>
      <c r="O21" s="160"/>
      <c r="P21" s="159" t="s">
        <v>30</v>
      </c>
      <c r="Q21" s="160"/>
    </row>
    <row r="22" spans="1:17" ht="29.25" customHeight="1" x14ac:dyDescent="0.2">
      <c r="A22" s="161"/>
      <c r="B22" s="169"/>
      <c r="C22" s="169"/>
      <c r="D22" s="169"/>
      <c r="E22" s="162"/>
      <c r="F22" s="101"/>
      <c r="G22" s="103"/>
      <c r="H22" s="101"/>
      <c r="I22" s="103"/>
      <c r="J22" s="35" t="s">
        <v>31</v>
      </c>
      <c r="K22" s="35" t="s">
        <v>32</v>
      </c>
      <c r="L22" s="35" t="s">
        <v>33</v>
      </c>
      <c r="M22" s="35" t="s">
        <v>34</v>
      </c>
      <c r="N22" s="161"/>
      <c r="O22" s="162"/>
      <c r="P22" s="161"/>
      <c r="Q22" s="162"/>
    </row>
    <row r="23" spans="1:17" s="46" customFormat="1" ht="47.25" customHeight="1" x14ac:dyDescent="0.2">
      <c r="A23" s="139" t="s">
        <v>172</v>
      </c>
      <c r="B23" s="139"/>
      <c r="C23" s="139"/>
      <c r="D23" s="139"/>
      <c r="E23" s="139"/>
      <c r="F23" s="163" t="s">
        <v>174</v>
      </c>
      <c r="G23" s="163"/>
      <c r="H23" s="163" t="s">
        <v>56</v>
      </c>
      <c r="I23" s="163"/>
      <c r="J23" s="81">
        <v>500</v>
      </c>
      <c r="K23" s="81">
        <v>1602</v>
      </c>
      <c r="L23" s="81">
        <v>1602</v>
      </c>
      <c r="M23" s="81">
        <v>1602</v>
      </c>
      <c r="N23" s="164">
        <f>SUM(J23:M23)</f>
        <v>5306</v>
      </c>
      <c r="O23" s="165"/>
      <c r="P23" s="166"/>
      <c r="Q23" s="167"/>
    </row>
    <row r="24" spans="1:17" s="46" customFormat="1" ht="47.25" customHeight="1" x14ac:dyDescent="0.2">
      <c r="A24" s="139" t="s">
        <v>203</v>
      </c>
      <c r="B24" s="139"/>
      <c r="C24" s="139"/>
      <c r="D24" s="139"/>
      <c r="E24" s="139"/>
      <c r="F24" s="163" t="s">
        <v>174</v>
      </c>
      <c r="G24" s="163"/>
      <c r="H24" s="163" t="s">
        <v>56</v>
      </c>
      <c r="I24" s="163"/>
      <c r="J24" s="81">
        <v>500</v>
      </c>
      <c r="K24" s="81">
        <v>1602</v>
      </c>
      <c r="L24" s="81">
        <v>1602</v>
      </c>
      <c r="M24" s="81">
        <v>1602</v>
      </c>
      <c r="N24" s="164">
        <f>SUM(J24:M24)</f>
        <v>5306</v>
      </c>
      <c r="O24" s="165"/>
      <c r="P24" s="166"/>
      <c r="Q24" s="167"/>
    </row>
    <row r="25" spans="1:17" s="46" customFormat="1" ht="24.75" customHeight="1" x14ac:dyDescent="0.2">
      <c r="A25" s="173" t="s">
        <v>55</v>
      </c>
      <c r="B25" s="174"/>
      <c r="C25" s="174"/>
      <c r="D25" s="174"/>
      <c r="E25" s="175"/>
      <c r="F25" s="166" t="s">
        <v>50</v>
      </c>
      <c r="G25" s="167"/>
      <c r="H25" s="166"/>
      <c r="I25" s="167"/>
      <c r="J25" s="72">
        <f>+J23/J24*100</f>
        <v>100</v>
      </c>
      <c r="K25" s="72">
        <f t="shared" ref="K25:M25" si="0">+K23/K24*100</f>
        <v>100</v>
      </c>
      <c r="L25" s="72">
        <f t="shared" si="0"/>
        <v>100</v>
      </c>
      <c r="M25" s="72">
        <f t="shared" si="0"/>
        <v>100</v>
      </c>
      <c r="N25" s="150">
        <v>100</v>
      </c>
      <c r="O25" s="151"/>
      <c r="P25" s="166"/>
      <c r="Q25" s="167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.75" x14ac:dyDescent="0.2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J23" sqref="J23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4" t="s">
        <v>3</v>
      </c>
      <c r="K6" s="110" t="s">
        <v>2</v>
      </c>
      <c r="L6" s="110"/>
      <c r="M6" s="110"/>
      <c r="N6" s="110"/>
      <c r="O6" s="14" t="s">
        <v>1</v>
      </c>
      <c r="P6" s="110" t="s">
        <v>2</v>
      </c>
      <c r="Q6" s="110"/>
      <c r="R6" s="3"/>
    </row>
    <row r="7" spans="1:18" s="30" customFormat="1" ht="90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+MIR!C13</f>
        <v>Porcentaje de cobertura de red hidraúlica.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5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152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5" customHeight="1" x14ac:dyDescent="0.2">
      <c r="A14" s="128" t="s">
        <v>7</v>
      </c>
      <c r="B14" s="128"/>
      <c r="C14" s="128"/>
      <c r="D14" s="133" t="s">
        <v>153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19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15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+MIR!A13</f>
        <v>Actividad 1.1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76" t="str">
        <f>+MIR!B13</f>
        <v>Red hidraúlica construida y ampliada.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16" t="s">
        <v>31</v>
      </c>
      <c r="K22" s="16" t="s">
        <v>32</v>
      </c>
      <c r="L22" s="16" t="s">
        <v>33</v>
      </c>
      <c r="M22" s="16" t="s">
        <v>34</v>
      </c>
      <c r="N22" s="138"/>
      <c r="O22" s="138"/>
      <c r="P22" s="138"/>
      <c r="Q22" s="138"/>
    </row>
    <row r="23" spans="1:17" s="46" customFormat="1" ht="69" customHeight="1" x14ac:dyDescent="0.2">
      <c r="A23" s="177" t="s">
        <v>154</v>
      </c>
      <c r="B23" s="177"/>
      <c r="C23" s="177"/>
      <c r="D23" s="177"/>
      <c r="E23" s="177"/>
      <c r="F23" s="163" t="s">
        <v>190</v>
      </c>
      <c r="G23" s="163"/>
      <c r="H23" s="163" t="s">
        <v>56</v>
      </c>
      <c r="I23" s="163"/>
      <c r="J23" s="81">
        <v>1491</v>
      </c>
      <c r="K23" s="81">
        <v>1491</v>
      </c>
      <c r="L23" s="81">
        <v>1491</v>
      </c>
      <c r="M23" s="81">
        <v>1491</v>
      </c>
      <c r="N23" s="164">
        <f>SUM(J23:M23)</f>
        <v>5964</v>
      </c>
      <c r="O23" s="165"/>
      <c r="P23" s="145"/>
      <c r="Q23" s="145"/>
    </row>
    <row r="24" spans="1:17" s="46" customFormat="1" ht="61.5" customHeight="1" x14ac:dyDescent="0.2">
      <c r="A24" s="139" t="s">
        <v>155</v>
      </c>
      <c r="B24" s="139"/>
      <c r="C24" s="139"/>
      <c r="D24" s="139"/>
      <c r="E24" s="139"/>
      <c r="F24" s="163" t="s">
        <v>190</v>
      </c>
      <c r="G24" s="163"/>
      <c r="H24" s="163" t="s">
        <v>56</v>
      </c>
      <c r="I24" s="163"/>
      <c r="J24" s="81">
        <v>1491</v>
      </c>
      <c r="K24" s="81">
        <v>1491</v>
      </c>
      <c r="L24" s="81">
        <v>1491</v>
      </c>
      <c r="M24" s="81">
        <v>1491</v>
      </c>
      <c r="N24" s="164">
        <f>SUM(J24:M24)</f>
        <v>5964</v>
      </c>
      <c r="O24" s="165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>+J23/J24*100</f>
        <v>100</v>
      </c>
      <c r="K25" s="47">
        <f t="shared" ref="K25:M25" si="0">+K23/K24*100</f>
        <v>100</v>
      </c>
      <c r="L25" s="47">
        <f t="shared" si="0"/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7" zoomScale="60" zoomScaleNormal="60" workbookViewId="0">
      <selection activeCell="J23" sqref="J23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5" t="s">
        <v>3</v>
      </c>
      <c r="K6" s="110" t="s">
        <v>2</v>
      </c>
      <c r="L6" s="110"/>
      <c r="M6" s="110"/>
      <c r="N6" s="110"/>
      <c r="O6" s="25" t="s">
        <v>1</v>
      </c>
      <c r="P6" s="110" t="s">
        <v>2</v>
      </c>
      <c r="Q6" s="110"/>
      <c r="R6" s="3"/>
    </row>
    <row r="7" spans="1:18" s="30" customFormat="1" ht="96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8" s="4" customFormat="1" ht="42.95" customHeight="1" x14ac:dyDescent="0.2">
      <c r="A12" s="128" t="s">
        <v>2</v>
      </c>
      <c r="B12" s="128"/>
      <c r="C12" s="128"/>
      <c r="D12" s="131" t="str">
        <f>+MIR!C14</f>
        <v>Porcentaje de cobertura de red sanitaria.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6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156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2.6" customHeight="1" x14ac:dyDescent="0.2">
      <c r="A14" s="128" t="s">
        <v>7</v>
      </c>
      <c r="B14" s="128"/>
      <c r="C14" s="128"/>
      <c r="D14" s="133" t="s">
        <v>157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26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26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+MIR!A14</f>
        <v>Actividad 1.2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+MIR!B14</f>
        <v>Red sanitaria construida y ampliada.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7" t="s">
        <v>31</v>
      </c>
      <c r="K22" s="27" t="s">
        <v>32</v>
      </c>
      <c r="L22" s="27" t="s">
        <v>33</v>
      </c>
      <c r="M22" s="27" t="s">
        <v>34</v>
      </c>
      <c r="N22" s="138"/>
      <c r="O22" s="138"/>
      <c r="P22" s="138"/>
      <c r="Q22" s="138"/>
    </row>
    <row r="23" spans="1:17" s="46" customFormat="1" ht="81.599999999999994" customHeight="1" x14ac:dyDescent="0.2">
      <c r="A23" s="177" t="s">
        <v>158</v>
      </c>
      <c r="B23" s="177"/>
      <c r="C23" s="177"/>
      <c r="D23" s="177"/>
      <c r="E23" s="177"/>
      <c r="F23" s="163" t="s">
        <v>190</v>
      </c>
      <c r="G23" s="163"/>
      <c r="H23" s="163" t="s">
        <v>56</v>
      </c>
      <c r="I23" s="163"/>
      <c r="J23" s="81">
        <v>1611</v>
      </c>
      <c r="K23" s="81">
        <v>1611</v>
      </c>
      <c r="L23" s="81">
        <v>1611</v>
      </c>
      <c r="M23" s="81">
        <v>1611</v>
      </c>
      <c r="N23" s="164">
        <f>SUM(J23:M23)</f>
        <v>6444</v>
      </c>
      <c r="O23" s="165"/>
      <c r="P23" s="145"/>
      <c r="Q23" s="145"/>
    </row>
    <row r="24" spans="1:17" s="46" customFormat="1" ht="78" customHeight="1" x14ac:dyDescent="0.2">
      <c r="A24" s="139" t="s">
        <v>159</v>
      </c>
      <c r="B24" s="139"/>
      <c r="C24" s="139"/>
      <c r="D24" s="139"/>
      <c r="E24" s="139"/>
      <c r="F24" s="163" t="s">
        <v>190</v>
      </c>
      <c r="G24" s="163"/>
      <c r="H24" s="163" t="s">
        <v>56</v>
      </c>
      <c r="I24" s="163"/>
      <c r="J24" s="81">
        <v>1611</v>
      </c>
      <c r="K24" s="81">
        <v>1611</v>
      </c>
      <c r="L24" s="81">
        <v>1611</v>
      </c>
      <c r="M24" s="81">
        <v>1611</v>
      </c>
      <c r="N24" s="164">
        <f>SUM(J24:M24)</f>
        <v>6444</v>
      </c>
      <c r="O24" s="165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>+J23/J24*100</f>
        <v>100</v>
      </c>
      <c r="K25" s="47">
        <f t="shared" ref="K25:M25" si="0">+K23/K24*100</f>
        <v>100</v>
      </c>
      <c r="L25" s="47">
        <f t="shared" si="0"/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3" zoomScale="60" zoomScaleNormal="60" workbookViewId="0">
      <selection activeCell="T25" sqref="T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4" t="s">
        <v>3</v>
      </c>
      <c r="K6" s="110" t="s">
        <v>2</v>
      </c>
      <c r="L6" s="110"/>
      <c r="M6" s="110"/>
      <c r="N6" s="110"/>
      <c r="O6" s="14" t="s">
        <v>1</v>
      </c>
      <c r="P6" s="110" t="s">
        <v>2</v>
      </c>
      <c r="Q6" s="110"/>
      <c r="R6" s="3"/>
    </row>
    <row r="7" spans="1:18" s="4" customFormat="1" ht="87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18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18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5" customHeight="1" x14ac:dyDescent="0.2">
      <c r="A12" s="128" t="s">
        <v>2</v>
      </c>
      <c r="B12" s="128"/>
      <c r="C12" s="128"/>
      <c r="D12" s="131" t="str">
        <f>+MIR!C15</f>
        <v>Porcentaje de población beneficiada con cobertura de vialidades pavimentadas con concreto hidráulico.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5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175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50.1" customHeight="1" x14ac:dyDescent="0.2">
      <c r="A14" s="128" t="s">
        <v>7</v>
      </c>
      <c r="B14" s="128"/>
      <c r="C14" s="128"/>
      <c r="D14" s="133" t="s">
        <v>202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60</v>
      </c>
      <c r="E15" s="131"/>
      <c r="F15" s="131"/>
      <c r="G15" s="131"/>
      <c r="H15" s="131"/>
      <c r="I15" s="131"/>
      <c r="J15" s="128" t="s">
        <v>19</v>
      </c>
      <c r="K15" s="128"/>
      <c r="L15" s="147" t="s">
        <v>51</v>
      </c>
      <c r="M15" s="147"/>
      <c r="N15" s="147"/>
      <c r="O15" s="147"/>
      <c r="P15" s="15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">
        <v>38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+MIR!B15</f>
        <v>Urbanización de colonias pobres.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16" t="s">
        <v>31</v>
      </c>
      <c r="K22" s="16" t="s">
        <v>32</v>
      </c>
      <c r="L22" s="16" t="s">
        <v>33</v>
      </c>
      <c r="M22" s="16" t="s">
        <v>34</v>
      </c>
      <c r="N22" s="138"/>
      <c r="O22" s="138"/>
      <c r="P22" s="138"/>
      <c r="Q22" s="138"/>
    </row>
    <row r="23" spans="1:17" s="46" customFormat="1" ht="51" customHeight="1" x14ac:dyDescent="0.2">
      <c r="A23" s="139" t="s">
        <v>172</v>
      </c>
      <c r="B23" s="139"/>
      <c r="C23" s="139"/>
      <c r="D23" s="139"/>
      <c r="E23" s="139"/>
      <c r="F23" s="163" t="s">
        <v>174</v>
      </c>
      <c r="G23" s="163"/>
      <c r="H23" s="148" t="s">
        <v>56</v>
      </c>
      <c r="I23" s="149"/>
      <c r="J23" s="81">
        <v>825</v>
      </c>
      <c r="K23" s="81">
        <v>825</v>
      </c>
      <c r="L23" s="81">
        <v>825</v>
      </c>
      <c r="M23" s="81">
        <v>827</v>
      </c>
      <c r="N23" s="179">
        <f>SUM(J23:M23)</f>
        <v>3302</v>
      </c>
      <c r="O23" s="179"/>
      <c r="P23" s="145"/>
      <c r="Q23" s="145"/>
    </row>
    <row r="24" spans="1:17" s="46" customFormat="1" ht="69" customHeight="1" x14ac:dyDescent="0.2">
      <c r="A24" s="139" t="s">
        <v>203</v>
      </c>
      <c r="B24" s="139"/>
      <c r="C24" s="139"/>
      <c r="D24" s="139"/>
      <c r="E24" s="139"/>
      <c r="F24" s="163" t="s">
        <v>174</v>
      </c>
      <c r="G24" s="163"/>
      <c r="H24" s="147" t="s">
        <v>54</v>
      </c>
      <c r="I24" s="147"/>
      <c r="J24" s="81">
        <v>825</v>
      </c>
      <c r="K24" s="81">
        <v>825</v>
      </c>
      <c r="L24" s="81">
        <v>825</v>
      </c>
      <c r="M24" s="81">
        <v>827</v>
      </c>
      <c r="N24" s="179">
        <f>SUM(J24:M24)</f>
        <v>3302</v>
      </c>
      <c r="O24" s="179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 t="shared" ref="J25:L25" si="0">J23/J24*100</f>
        <v>100</v>
      </c>
      <c r="K25" s="47">
        <f t="shared" si="0"/>
        <v>100</v>
      </c>
      <c r="L25" s="47">
        <f t="shared" si="0"/>
        <v>100</v>
      </c>
      <c r="M25" s="47">
        <f>M23/M24*100</f>
        <v>100</v>
      </c>
      <c r="N25" s="150">
        <f>N23/N24*100</f>
        <v>100</v>
      </c>
      <c r="O25" s="151" t="e">
        <f t="shared" ref="O25" si="1">+(O23-O24)/O24*100</f>
        <v>#DIV/0!</v>
      </c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7" zoomScale="60" zoomScaleNormal="60" workbookViewId="0">
      <selection activeCell="J23" sqref="J23:O2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5" t="s">
        <v>3</v>
      </c>
      <c r="K6" s="110" t="s">
        <v>2</v>
      </c>
      <c r="L6" s="110"/>
      <c r="M6" s="110"/>
      <c r="N6" s="110"/>
      <c r="O6" s="25" t="s">
        <v>1</v>
      </c>
      <c r="P6" s="110" t="s">
        <v>2</v>
      </c>
      <c r="Q6" s="110"/>
      <c r="R6" s="3"/>
    </row>
    <row r="7" spans="1:18" s="30" customFormat="1" ht="106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6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6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+MIR!C16</f>
        <v>Porcentaje de cobertura de vialidades pavimentadas con concreto hidráulico.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6" t="s">
        <v>16</v>
      </c>
      <c r="Q12" s="67" t="s">
        <v>49</v>
      </c>
    </row>
    <row r="13" spans="1:18" s="4" customFormat="1" ht="36" customHeight="1" x14ac:dyDescent="0.2">
      <c r="A13" s="152" t="s">
        <v>17</v>
      </c>
      <c r="B13" s="153"/>
      <c r="C13" s="154"/>
      <c r="D13" s="133" t="s">
        <v>118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1:18" s="4" customFormat="1" ht="51" customHeight="1" x14ac:dyDescent="0.2">
      <c r="A14" s="152" t="s">
        <v>7</v>
      </c>
      <c r="B14" s="153"/>
      <c r="C14" s="154"/>
      <c r="D14" s="133" t="s">
        <v>119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60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61</v>
      </c>
      <c r="E15" s="131"/>
      <c r="F15" s="131"/>
      <c r="G15" s="131"/>
      <c r="H15" s="131"/>
      <c r="I15" s="131"/>
      <c r="J15" s="128" t="s">
        <v>19</v>
      </c>
      <c r="K15" s="128"/>
      <c r="L15" s="143" t="s">
        <v>51</v>
      </c>
      <c r="M15" s="143"/>
      <c r="N15" s="143"/>
      <c r="O15" s="143"/>
      <c r="P15" s="26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tr">
        <f>+MIR!A16</f>
        <v>Actividad 2.1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+MIR!B16</f>
        <v>Vialidades pavimentadas con concreto hidraúlico.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7" t="s">
        <v>31</v>
      </c>
      <c r="K22" s="27" t="s">
        <v>32</v>
      </c>
      <c r="L22" s="27" t="s">
        <v>33</v>
      </c>
      <c r="M22" s="27" t="s">
        <v>34</v>
      </c>
      <c r="N22" s="138"/>
      <c r="O22" s="138"/>
      <c r="P22" s="138"/>
      <c r="Q22" s="138"/>
    </row>
    <row r="23" spans="1:17" s="46" customFormat="1" ht="46.5" customHeight="1" x14ac:dyDescent="0.2">
      <c r="A23" s="139" t="s">
        <v>120</v>
      </c>
      <c r="B23" s="139"/>
      <c r="C23" s="139"/>
      <c r="D23" s="139"/>
      <c r="E23" s="139"/>
      <c r="F23" s="163" t="s">
        <v>160</v>
      </c>
      <c r="G23" s="163"/>
      <c r="H23" s="148" t="s">
        <v>56</v>
      </c>
      <c r="I23" s="149"/>
      <c r="J23" s="73">
        <v>5572.75</v>
      </c>
      <c r="K23" s="73">
        <v>5572.75</v>
      </c>
      <c r="L23" s="73">
        <v>5572.75</v>
      </c>
      <c r="M23" s="73">
        <v>5522.75</v>
      </c>
      <c r="N23" s="180">
        <f>SUM(J23:M23)</f>
        <v>22241</v>
      </c>
      <c r="O23" s="180"/>
      <c r="P23" s="145"/>
      <c r="Q23" s="145"/>
    </row>
    <row r="24" spans="1:17" s="46" customFormat="1" ht="57.6" customHeight="1" x14ac:dyDescent="0.2">
      <c r="A24" s="139" t="s">
        <v>121</v>
      </c>
      <c r="B24" s="139"/>
      <c r="C24" s="139"/>
      <c r="D24" s="139"/>
      <c r="E24" s="139"/>
      <c r="F24" s="163" t="s">
        <v>160</v>
      </c>
      <c r="G24" s="163"/>
      <c r="H24" s="148" t="s">
        <v>56</v>
      </c>
      <c r="I24" s="149"/>
      <c r="J24" s="73">
        <v>5572.75</v>
      </c>
      <c r="K24" s="73">
        <v>5572.75</v>
      </c>
      <c r="L24" s="73">
        <v>5572.75</v>
      </c>
      <c r="M24" s="73">
        <v>5522.75</v>
      </c>
      <c r="N24" s="180">
        <f>SUM(J24:M24)</f>
        <v>22241</v>
      </c>
      <c r="O24" s="180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>+J23/J24*100</f>
        <v>100</v>
      </c>
      <c r="K25" s="47">
        <f t="shared" ref="K25:M25" si="0">+K23/K24*100</f>
        <v>100</v>
      </c>
      <c r="L25" s="47">
        <f t="shared" si="0"/>
        <v>100</v>
      </c>
      <c r="M25" s="47">
        <f t="shared" si="0"/>
        <v>100</v>
      </c>
      <c r="N25" s="178"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0" zoomScale="60" zoomScaleNormal="60" workbookViewId="0">
      <selection activeCell="A28" sqref="A28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 x14ac:dyDescent="0.2">
      <c r="A5" s="110" t="s">
        <v>1</v>
      </c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10</v>
      </c>
      <c r="K5" s="110"/>
      <c r="L5" s="110"/>
      <c r="M5" s="110"/>
      <c r="N5" s="110"/>
      <c r="O5" s="110" t="s">
        <v>9</v>
      </c>
      <c r="P5" s="110"/>
      <c r="Q5" s="110"/>
      <c r="R5" s="3"/>
    </row>
    <row r="6" spans="1:18" s="4" customFormat="1" ht="18.75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20" t="s">
        <v>3</v>
      </c>
      <c r="K6" s="110" t="s">
        <v>2</v>
      </c>
      <c r="L6" s="110"/>
      <c r="M6" s="110"/>
      <c r="N6" s="110"/>
      <c r="O6" s="20" t="s">
        <v>1</v>
      </c>
      <c r="P6" s="110" t="s">
        <v>2</v>
      </c>
      <c r="Q6" s="110"/>
      <c r="R6" s="3"/>
    </row>
    <row r="7" spans="1:18" s="4" customFormat="1" ht="106.5" customHeight="1" x14ac:dyDescent="0.2">
      <c r="A7" s="69" t="str">
        <f>+MIR!A5</f>
        <v>N/A</v>
      </c>
      <c r="B7" s="129" t="str">
        <f>+MIR!B5</f>
        <v>FONDO DE APORTACIONES PARA LA INFRAESTRUCTURA SOCIAL MUNICIPAL Y LAS DEMARCACIONES TERRITORIALES DEL DISTRITO FEDERAL</v>
      </c>
      <c r="C7" s="129"/>
      <c r="D7" s="129"/>
      <c r="E7" s="129"/>
      <c r="F7" s="129"/>
      <c r="G7" s="129"/>
      <c r="H7" s="129"/>
      <c r="I7" s="129"/>
      <c r="J7" s="22" t="str">
        <f>+MIR!E5</f>
        <v>2</v>
      </c>
      <c r="K7" s="146" t="str">
        <f>+MIR!F5</f>
        <v>Desarrollo urbano y crecimiento sustentable en infraestructura</v>
      </c>
      <c r="L7" s="146"/>
      <c r="M7" s="146"/>
      <c r="N7" s="146"/>
      <c r="O7" s="22">
        <v>8</v>
      </c>
      <c r="P7" s="130" t="str">
        <f>+MIR!K5</f>
        <v>Dirección General de Infraestructura Urbana y Ecología</v>
      </c>
      <c r="Q7" s="130"/>
    </row>
    <row r="8" spans="1:18" s="4" customFormat="1" ht="41.25" customHeight="1" x14ac:dyDescent="0.2">
      <c r="A8" s="110" t="s">
        <v>14</v>
      </c>
      <c r="B8" s="110"/>
      <c r="C8" s="110"/>
      <c r="D8" s="110"/>
      <c r="E8" s="110"/>
      <c r="F8" s="131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s="4" customFormat="1" ht="18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8" s="4" customFormat="1" ht="21" customHeight="1" x14ac:dyDescent="0.2">
      <c r="A10" s="110" t="s">
        <v>15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8" s="4" customFormat="1" ht="13.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8" s="4" customFormat="1" ht="24.75" customHeight="1" x14ac:dyDescent="0.2">
      <c r="A12" s="128" t="s">
        <v>2</v>
      </c>
      <c r="B12" s="128"/>
      <c r="C12" s="128"/>
      <c r="D12" s="131" t="str">
        <f>+MIR!C17</f>
        <v>Porcentaje de población beneficiada con cobertura de electrificación en zonas rurales y colonias pobres.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1" t="s">
        <v>16</v>
      </c>
      <c r="Q12" s="67" t="s">
        <v>49</v>
      </c>
    </row>
    <row r="13" spans="1:18" s="4" customFormat="1" ht="36" customHeight="1" x14ac:dyDescent="0.2">
      <c r="A13" s="128" t="s">
        <v>17</v>
      </c>
      <c r="B13" s="128"/>
      <c r="C13" s="128"/>
      <c r="D13" s="131" t="s">
        <v>176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8" s="4" customFormat="1" ht="43.5" customHeight="1" x14ac:dyDescent="0.2">
      <c r="A14" s="128" t="s">
        <v>7</v>
      </c>
      <c r="B14" s="128"/>
      <c r="C14" s="128"/>
      <c r="D14" s="133" t="s">
        <v>202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P14" s="37" t="s">
        <v>40</v>
      </c>
      <c r="Q14" s="67" t="s">
        <v>57</v>
      </c>
    </row>
    <row r="15" spans="1:18" s="4" customFormat="1" ht="33" customHeight="1" x14ac:dyDescent="0.2">
      <c r="A15" s="128" t="s">
        <v>18</v>
      </c>
      <c r="B15" s="128"/>
      <c r="C15" s="128"/>
      <c r="D15" s="131" t="s">
        <v>60</v>
      </c>
      <c r="E15" s="131"/>
      <c r="F15" s="131"/>
      <c r="G15" s="131"/>
      <c r="H15" s="131"/>
      <c r="I15" s="131"/>
      <c r="J15" s="128" t="s">
        <v>19</v>
      </c>
      <c r="K15" s="128"/>
      <c r="L15" s="141" t="s">
        <v>51</v>
      </c>
      <c r="M15" s="141"/>
      <c r="N15" s="141"/>
      <c r="O15" s="141"/>
      <c r="P15" s="37" t="s">
        <v>20</v>
      </c>
      <c r="Q15" s="67" t="s">
        <v>52</v>
      </c>
    </row>
    <row r="16" spans="1:18" s="4" customFormat="1" ht="24" customHeight="1" x14ac:dyDescent="0.2">
      <c r="A16" s="128" t="s">
        <v>21</v>
      </c>
      <c r="B16" s="128"/>
      <c r="C16" s="128"/>
      <c r="D16" s="131" t="s">
        <v>59</v>
      </c>
      <c r="E16" s="131"/>
      <c r="F16" s="131"/>
      <c r="G16" s="131"/>
      <c r="H16" s="131"/>
      <c r="I16" s="131"/>
      <c r="J16" s="128" t="s">
        <v>22</v>
      </c>
      <c r="K16" s="128"/>
      <c r="L16" s="128"/>
      <c r="M16" s="128"/>
      <c r="N16" s="128"/>
      <c r="O16" s="128"/>
      <c r="P16" s="131" t="s">
        <v>47</v>
      </c>
      <c r="Q16" s="131"/>
    </row>
    <row r="17" spans="1:17" s="4" customFormat="1" ht="42.75" customHeight="1" x14ac:dyDescent="0.2">
      <c r="A17" s="128" t="s">
        <v>23</v>
      </c>
      <c r="B17" s="128"/>
      <c r="C17" s="128"/>
      <c r="D17" s="131" t="str">
        <f>+MIR!B17</f>
        <v>Electrificación en zonas rurales y colonias pobres.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s="4" customFormat="1" ht="12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 ht="20.25" customHeight="1" x14ac:dyDescent="0.2">
      <c r="A19" s="137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1:17" s="7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38" t="s">
        <v>25</v>
      </c>
      <c r="B21" s="138"/>
      <c r="C21" s="138"/>
      <c r="D21" s="138"/>
      <c r="E21" s="138"/>
      <c r="F21" s="110" t="s">
        <v>26</v>
      </c>
      <c r="G21" s="110"/>
      <c r="H21" s="110" t="s">
        <v>27</v>
      </c>
      <c r="I21" s="110"/>
      <c r="J21" s="138" t="s">
        <v>28</v>
      </c>
      <c r="K21" s="138"/>
      <c r="L21" s="138"/>
      <c r="M21" s="138"/>
      <c r="N21" s="138" t="s">
        <v>29</v>
      </c>
      <c r="O21" s="138"/>
      <c r="P21" s="138" t="s">
        <v>30</v>
      </c>
      <c r="Q21" s="138"/>
    </row>
    <row r="22" spans="1:17" ht="29.25" customHeight="1" x14ac:dyDescent="0.2">
      <c r="A22" s="138"/>
      <c r="B22" s="138"/>
      <c r="C22" s="138"/>
      <c r="D22" s="138"/>
      <c r="E22" s="138"/>
      <c r="F22" s="110"/>
      <c r="G22" s="110"/>
      <c r="H22" s="110"/>
      <c r="I22" s="110"/>
      <c r="J22" s="24" t="s">
        <v>31</v>
      </c>
      <c r="K22" s="24" t="s">
        <v>32</v>
      </c>
      <c r="L22" s="24" t="s">
        <v>33</v>
      </c>
      <c r="M22" s="24" t="s">
        <v>34</v>
      </c>
      <c r="N22" s="138"/>
      <c r="O22" s="138"/>
      <c r="P22" s="138"/>
      <c r="Q22" s="138"/>
    </row>
    <row r="23" spans="1:17" s="46" customFormat="1" ht="46.5" customHeight="1" x14ac:dyDescent="0.2">
      <c r="A23" s="139" t="s">
        <v>172</v>
      </c>
      <c r="B23" s="139"/>
      <c r="C23" s="139"/>
      <c r="D23" s="139"/>
      <c r="E23" s="139"/>
      <c r="F23" s="163" t="s">
        <v>174</v>
      </c>
      <c r="G23" s="163"/>
      <c r="H23" s="163" t="s">
        <v>56</v>
      </c>
      <c r="I23" s="163"/>
      <c r="J23" s="68">
        <v>70</v>
      </c>
      <c r="K23" s="68">
        <v>70</v>
      </c>
      <c r="L23" s="68">
        <v>70</v>
      </c>
      <c r="M23" s="68">
        <v>70</v>
      </c>
      <c r="N23" s="140">
        <f>SUM(J23:M23)</f>
        <v>280</v>
      </c>
      <c r="O23" s="140"/>
      <c r="P23" s="145"/>
      <c r="Q23" s="145"/>
    </row>
    <row r="24" spans="1:17" s="46" customFormat="1" ht="51" customHeight="1" x14ac:dyDescent="0.2">
      <c r="A24" s="139" t="s">
        <v>203</v>
      </c>
      <c r="B24" s="139"/>
      <c r="C24" s="139"/>
      <c r="D24" s="139"/>
      <c r="E24" s="139"/>
      <c r="F24" s="163" t="s">
        <v>174</v>
      </c>
      <c r="G24" s="163"/>
      <c r="H24" s="163" t="s">
        <v>56</v>
      </c>
      <c r="I24" s="163"/>
      <c r="J24" s="68">
        <v>70</v>
      </c>
      <c r="K24" s="68">
        <v>70</v>
      </c>
      <c r="L24" s="68">
        <v>70</v>
      </c>
      <c r="M24" s="68">
        <v>70</v>
      </c>
      <c r="N24" s="140">
        <f>SUM(J24:M24)</f>
        <v>280</v>
      </c>
      <c r="O24" s="140"/>
      <c r="P24" s="145"/>
      <c r="Q24" s="145"/>
    </row>
    <row r="25" spans="1:17" s="46" customFormat="1" ht="24.75" customHeight="1" x14ac:dyDescent="0.2">
      <c r="A25" s="144" t="s">
        <v>55</v>
      </c>
      <c r="B25" s="144"/>
      <c r="C25" s="144"/>
      <c r="D25" s="144"/>
      <c r="E25" s="144"/>
      <c r="F25" s="145" t="s">
        <v>50</v>
      </c>
      <c r="G25" s="145"/>
      <c r="H25" s="145"/>
      <c r="I25" s="145"/>
      <c r="J25" s="47">
        <f t="shared" ref="J25:L25" si="0">+J23/J24*100</f>
        <v>100</v>
      </c>
      <c r="K25" s="47">
        <f t="shared" si="0"/>
        <v>100</v>
      </c>
      <c r="L25" s="47">
        <f t="shared" si="0"/>
        <v>100</v>
      </c>
      <c r="M25" s="47">
        <f t="shared" ref="M25" si="1">+M23/M24*100</f>
        <v>100</v>
      </c>
      <c r="N25" s="178">
        <f>+N23/N24*100</f>
        <v>100</v>
      </c>
      <c r="O25" s="178"/>
      <c r="P25" s="145"/>
      <c r="Q25" s="145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7"/>
      <c r="P28" s="7"/>
      <c r="Q28" s="7"/>
    </row>
    <row r="29" spans="1:17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ht="18.75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0"/>
      <c r="D31" s="10"/>
      <c r="E31" s="10"/>
      <c r="F31" s="10"/>
      <c r="G31" s="10"/>
      <c r="H31" s="10"/>
      <c r="I31" s="10"/>
      <c r="J31" s="10"/>
      <c r="K31" s="10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40</vt:i4>
      </vt:variant>
    </vt:vector>
  </HeadingPairs>
  <TitlesOfParts>
    <vt:vector size="60" baseType="lpstr">
      <vt:lpstr>MIR</vt:lpstr>
      <vt:lpstr>FIN</vt:lpstr>
      <vt:lpstr>PROPOSITO</vt:lpstr>
      <vt:lpstr>COMPONENTE 1</vt:lpstr>
      <vt:lpstr>ACT 1.1</vt:lpstr>
      <vt:lpstr>ACT 1.2</vt:lpstr>
      <vt:lpstr>COMPONENTE 2</vt:lpstr>
      <vt:lpstr>ACT 2.1</vt:lpstr>
      <vt:lpstr>COMPONENTE 3</vt:lpstr>
      <vt:lpstr>ACT 3.1</vt:lpstr>
      <vt:lpstr>COMPONENTE 4</vt:lpstr>
      <vt:lpstr>ACT 4.1</vt:lpstr>
      <vt:lpstr>ACT 4.2</vt:lpstr>
      <vt:lpstr>COMPONENTE 5</vt:lpstr>
      <vt:lpstr>ACT 5.1</vt:lpstr>
      <vt:lpstr>ACT 5.2</vt:lpstr>
      <vt:lpstr>ACT 5.3</vt:lpstr>
      <vt:lpstr>ACT 5.4</vt:lpstr>
      <vt:lpstr>ACT 5.5</vt:lpstr>
      <vt:lpstr>ACT 5.6</vt:lpstr>
      <vt:lpstr>'ACT 1.1'!Área_de_impresión</vt:lpstr>
      <vt:lpstr>'ACT 1.2'!Área_de_impresión</vt:lpstr>
      <vt:lpstr>'ACT 2.1'!Área_de_impresión</vt:lpstr>
      <vt:lpstr>'ACT 3.1'!Área_de_impresión</vt:lpstr>
      <vt:lpstr>'ACT 4.1'!Área_de_impresión</vt:lpstr>
      <vt:lpstr>'ACT 4.2'!Área_de_impresión</vt:lpstr>
      <vt:lpstr>'ACT 5.1'!Área_de_impresión</vt:lpstr>
      <vt:lpstr>'ACT 5.2'!Área_de_impresión</vt:lpstr>
      <vt:lpstr>'ACT 5.3'!Área_de_impresión</vt:lpstr>
      <vt:lpstr>'ACT 5.4'!Área_de_impresión</vt:lpstr>
      <vt:lpstr>'ACT 5.5'!Área_de_impresión</vt:lpstr>
      <vt:lpstr>'ACT 5.6'!Área_de_impresión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MIR!Área_de_impresión</vt:lpstr>
      <vt:lpstr>PROPOSITO!Área_de_impresión</vt:lpstr>
      <vt:lpstr>'ACT 1.1'!Títulos_a_imprimir</vt:lpstr>
      <vt:lpstr>'ACT 1.2'!Títulos_a_imprimir</vt:lpstr>
      <vt:lpstr>'ACT 2.1'!Títulos_a_imprimir</vt:lpstr>
      <vt:lpstr>'ACT 3.1'!Títulos_a_imprimir</vt:lpstr>
      <vt:lpstr>'ACT 4.1'!Títulos_a_imprimir</vt:lpstr>
      <vt:lpstr>'ACT 4.2'!Títulos_a_imprimir</vt:lpstr>
      <vt:lpstr>'ACT 5.1'!Títulos_a_imprimir</vt:lpstr>
      <vt:lpstr>'ACT 5.2'!Títulos_a_imprimir</vt:lpstr>
      <vt:lpstr>'ACT 5.3'!Títulos_a_imprimir</vt:lpstr>
      <vt:lpstr>'ACT 5.4'!Títulos_a_imprimir</vt:lpstr>
      <vt:lpstr>'ACT 5.5'!Títulos_a_imprimir</vt:lpstr>
      <vt:lpstr>'ACT 5.6'!Títulos_a_imprimir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2020-06-09T16:00:02Z</cp:lastPrinted>
  <dcterms:created xsi:type="dcterms:W3CDTF">2016-07-11T17:29:21Z</dcterms:created>
  <dcterms:modified xsi:type="dcterms:W3CDTF">2020-06-09T16:00:04Z</dcterms:modified>
</cp:coreProperties>
</file>